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codeName="ThisWorkbook" defaultThemeVersion="124226"/>
  <mc:AlternateContent xmlns:mc="http://schemas.openxmlformats.org/markup-compatibility/2006">
    <mc:Choice Requires="x15">
      <x15ac:absPath xmlns:x15ac="http://schemas.microsoft.com/office/spreadsheetml/2010/11/ac" url="https://minviviendagovco-my.sharepoint.com/personal/jahernandez_minvivienda_gov_co/Documents/01. MVCT/00. RIESGOS/2026/Nuevos mapas de riesgos 2026/"/>
    </mc:Choice>
  </mc:AlternateContent>
  <xr:revisionPtr revIDLastSave="1054" documentId="13_ncr:1_{0BA42D0B-6C37-4A1E-8901-412A11952AFE}" xr6:coauthVersionLast="47" xr6:coauthVersionMax="47" xr10:uidLastSave="{842B61C3-295C-469B-A48F-29F66E057F47}"/>
  <bookViews>
    <workbookView xWindow="-120" yWindow="-120" windowWidth="29040" windowHeight="15720" firstSheet="5" activeTab="5" xr2:uid="{00000000-000D-0000-FFFF-FFFF00000000}"/>
  </bookViews>
  <sheets>
    <sheet name="1 INSTRUCTIVO" sheetId="38" r:id="rId1"/>
    <sheet name="2 CONTEXTO E IDENTIFICACIÓN" sheetId="30" r:id="rId2"/>
    <sheet name="11 FORMULAS" sheetId="34" state="hidden" r:id="rId3"/>
    <sheet name="3 PROBABIL E IMPACTO INHERENTE" sheetId="15" r:id="rId4"/>
    <sheet name="4 MAPA CALOR INHERENTE" sheetId="31" r:id="rId5"/>
    <sheet name="5 VALORACIÓN CONTROL PROBAB." sheetId="9" r:id="rId6"/>
    <sheet name="5 VALORACIÓN CONTROL IMPACTO" sheetId="39" state="hidden" r:id="rId7"/>
    <sheet name="6 MAPA CALOR RESIDUAL" sheetId="35" r:id="rId8"/>
    <sheet name="7 MAPA CALOR INHEREN Y RESIDUAL" sheetId="37" r:id="rId9"/>
    <sheet name="8 PEFIL RIESGO DEL PROCESO" sheetId="33" r:id="rId10"/>
    <sheet name="10 CONTROL DE CAMBIOS" sheetId="20" r:id="rId11"/>
  </sheets>
  <externalReferences>
    <externalReference r:id="rId12"/>
    <externalReference r:id="rId13"/>
  </externalReferences>
  <definedNames>
    <definedName name="_xlnm._FilterDatabase" localSheetId="1" hidden="1">'2 CONTEXTO E IDENTIFICACIÓN'!$F$7:$J$8</definedName>
    <definedName name="_xlnm._FilterDatabase" localSheetId="3" hidden="1">'3 PROBABIL E IMPACTO INHERENTE'!$A$8:$N$8</definedName>
    <definedName name="_xlnm._FilterDatabase" localSheetId="4" hidden="1">'4 MAPA CALOR INHERENTE'!$A$9:$AJ$9</definedName>
    <definedName name="_xlnm._FilterDatabase" localSheetId="6" hidden="1">'5 VALORACIÓN CONTROL IMPACTO'!$A$7:$W$127</definedName>
    <definedName name="_xlnm._FilterDatabase" localSheetId="5" hidden="1">'5 VALORACIÓN CONTROL PROBAB.'!$A$7:$W$127</definedName>
    <definedName name="_xlnm._FilterDatabase" localSheetId="7" hidden="1">'6 MAPA CALOR RESIDUAL'!$A$8:$AL$8</definedName>
    <definedName name="_xlnm._FilterDatabase" localSheetId="8" hidden="1">'7 MAPA CALOR INHEREN Y RESIDUAL'!$A$9:$AL$9</definedName>
    <definedName name="Afectación_Económica">'3 PROBABIL E IMPACTO INHERENTE'!$X$9:$X$14</definedName>
    <definedName name="_xlnm.Print_Area" localSheetId="10">'10 CONTROL DE CAMBIOS'!$A$1:$D$9</definedName>
    <definedName name="_xlnm.Print_Area" localSheetId="3">'3 PROBABIL E IMPACTO INHERENTE'!$A$1:$Y$28</definedName>
    <definedName name="Definicion_tratamiento" localSheetId="6">'11 FORMULAS'!#REF!</definedName>
    <definedName name="Definicion_tratamiento">'11 FORMULAS'!#REF!</definedName>
    <definedName name="E_Relaciones_Laborales">'11 FORMULAS'!$C$12:$C$17</definedName>
    <definedName name="Ejecución_administración_de_procesos" localSheetId="6">Tabla2[Ejecución_administración_de_procesos]</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 localSheetId="6">'11 FORMULAS'!#REF!</definedName>
    <definedName name="Fiscal_A">'11 FORMULAS'!#REF!</definedName>
    <definedName name="Fiscal_B" localSheetId="6">'11 FORMULAS'!#REF!</definedName>
    <definedName name="Fiscal_B">'11 FORMULAS'!#REF!</definedName>
    <definedName name="G_Daños_Activos_Físicos">'11 FORMULAS'!$C$24:$C$26</definedName>
    <definedName name="Gestión">'11 FORMULAS'!$A$32:$A$34</definedName>
    <definedName name="Gestiòn" localSheetId="6">'11 FORMULAS'!#REF!</definedName>
    <definedName name="Gestiòn">'11 FORMULAS'!#REF!</definedName>
    <definedName name="Gestión_A" localSheetId="6">'11 FORMULAS'!#REF!</definedName>
    <definedName name="Gestión_A">'11 FORMULAS'!#REF!</definedName>
    <definedName name="Gestión_B" localSheetId="6">'11 FORMULAS'!#REF!</definedName>
    <definedName name="Gestión_B">'11 FORMULAS'!#REF!</definedName>
    <definedName name="IMPACTO_PROCESOS" localSheetId="1">'[1]LISTAS FORMULAS'!$C$3:$C$7</definedName>
    <definedName name="IMPACTO_PROCESOS" localSheetId="4">'[1]LISTAS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 localSheetId="6">'11 FORMULAS'!#REF!</definedName>
    <definedName name="IntegridadPública_Corrupción">'11 FORMULAS'!#REF!</definedName>
    <definedName name="IntegridadPública_LA_FT_FP" localSheetId="6">'11 FORMULAS'!#REF!</definedName>
    <definedName name="IntegridadPública_LA_FT_FP">'11 FORMULAS'!#REF!</definedName>
    <definedName name="opciones" localSheetId="1">'[1]LISTAS FORMULAS'!$F$3:$F$4</definedName>
    <definedName name="opciones" localSheetId="4">'[1]LISTAS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4">'[1]LISTAS FORMULAS'!$G$3:$G$5</definedName>
    <definedName name="opciones2" localSheetId="7">'[1]LISTAS FORMULAS'!$G$3:$G$5</definedName>
    <definedName name="opciones2" localSheetId="8">'[1]LISTAS FORMULAS'!$G$3:$G$5</definedName>
    <definedName name="opciones2" localSheetId="9">'[1]LISTAS FORMULAS'!$G$3:$G$5</definedName>
    <definedName name="Plan_accion" localSheetId="6">'11 FORMULAS'!#REF!</definedName>
    <definedName name="Plan_accion">'11 FORMULAS'!#REF!</definedName>
    <definedName name="Plan_acción" localSheetId="6">'11 FORMULAS'!#REF!</definedName>
    <definedName name="Plan_acción">'11 FORMULAS'!#REF!</definedName>
    <definedName name="Plan_de_acción" localSheetId="6">'11 FORMULAS'!#REF!</definedName>
    <definedName name="Plan_de_acción">'11 FORMULAS'!#REF!</definedName>
    <definedName name="Posibilidad__de_efecto_dañoso_sobre_el_interes_patrimonial" localSheetId="6">'11 FORMULAS'!#REF!</definedName>
    <definedName name="Posibilidad__de_efecto_dañoso_sobre_el_interes_patrimonial">'11 FORMULAS'!#REF!</definedName>
    <definedName name="Posibilidad_de_pérdida_Económica" localSheetId="6">'11 FORMULAS'!#REF!</definedName>
    <definedName name="Posibilidad_de_pérdida_Económica">'11 FORMULAS'!#REF!</definedName>
    <definedName name="Quince_Cero" localSheetId="1">'[1]LISTAS FORMULAS'!$F$14:$F$15</definedName>
    <definedName name="Quince_Cero" localSheetId="4">'[1]LISTAS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4">'[1]LISTAS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 localSheetId="6">#REF!</definedName>
    <definedName name="Reducir_mitigar_Transferir_Evitar">#REF!</definedName>
    <definedName name="Reputacional">'3 PROBABIL E IMPACTO INHERENTE'!$Y$9:$Y$14</definedName>
    <definedName name="Requiere_Plan_de_Acción" localSheetId="6">#REF!</definedName>
    <definedName name="Requiere_Plan_de_Acción">#REF!</definedName>
    <definedName name="Seg.Información" localSheetId="6">'11 FORMULAS'!#REF!</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10">'[2]CONTEXTO E IDENTIFICACIÓN'!$C$21:$C$24</definedName>
    <definedName name="TIPO" localSheetId="4">'[1]CONTEXTO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CONTEXTO E IDENTIFICACIÓN'!$7:$8</definedName>
    <definedName name="_xlnm.Print_Titles" localSheetId="3">'3 PROBABIL E IMPACTO INHERENTE'!$5:$8</definedName>
    <definedName name="_xlnm.Print_Titles" localSheetId="6">'5 VALORACIÓN CONTROL IMPACTO'!$3:$7</definedName>
    <definedName name="_xlnm.Print_Titles" localSheetId="5">'5 VALORACIÓN CONTROL PROBAB.'!$3:$7</definedName>
    <definedName name="Transacción_u_Operación_aplica_para_LA_FT_FP">'11 FORMULAS'!$B$39:$B$42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22" i="39" l="1" a="1"/>
  <c r="U127" i="39"/>
  <c r="U126" i="39"/>
  <c r="U125" i="39"/>
  <c r="U124" i="39"/>
  <c r="U123" i="39"/>
  <c r="U122" i="39"/>
  <c r="T127" i="39"/>
  <c r="T126" i="39"/>
  <c r="T125" i="39"/>
  <c r="T124" i="39"/>
  <c r="T123" i="39"/>
  <c r="T122" i="39"/>
  <c r="V116" i="39" a="1"/>
  <c r="U121" i="39"/>
  <c r="U120" i="39"/>
  <c r="U119" i="39"/>
  <c r="U118" i="39"/>
  <c r="U117" i="39"/>
  <c r="U116" i="39"/>
  <c r="T121" i="39"/>
  <c r="T120" i="39"/>
  <c r="T119" i="39"/>
  <c r="T118" i="39"/>
  <c r="T117" i="39"/>
  <c r="T116" i="39"/>
  <c r="V110" i="39" a="1"/>
  <c r="U115" i="39"/>
  <c r="U114" i="39"/>
  <c r="U113" i="39"/>
  <c r="U112" i="39"/>
  <c r="U111" i="39"/>
  <c r="U110" i="39"/>
  <c r="T115" i="39"/>
  <c r="T114" i="39"/>
  <c r="T113" i="39"/>
  <c r="T112" i="39"/>
  <c r="T111" i="39"/>
  <c r="T110" i="39"/>
  <c r="V104" i="39" a="1"/>
  <c r="U109" i="39"/>
  <c r="U108" i="39"/>
  <c r="U107" i="39"/>
  <c r="U106" i="39"/>
  <c r="U105" i="39"/>
  <c r="U104" i="39"/>
  <c r="T109" i="39"/>
  <c r="T108" i="39"/>
  <c r="T107" i="39"/>
  <c r="T106" i="39"/>
  <c r="T105" i="39"/>
  <c r="T104" i="39"/>
  <c r="V98" i="39" a="1"/>
  <c r="V98" i="39"/>
  <c r="U103" i="39"/>
  <c r="U102" i="39"/>
  <c r="U101" i="39"/>
  <c r="U100" i="39"/>
  <c r="U99" i="39"/>
  <c r="U98" i="39"/>
  <c r="T103" i="39"/>
  <c r="T102" i="39"/>
  <c r="T101" i="39"/>
  <c r="T100" i="39"/>
  <c r="T99" i="39"/>
  <c r="T98" i="39"/>
  <c r="V92" i="39" a="1"/>
  <c r="U97" i="39"/>
  <c r="U96" i="39"/>
  <c r="U95" i="39"/>
  <c r="U94" i="39"/>
  <c r="U93" i="39"/>
  <c r="U92" i="39"/>
  <c r="T97" i="39"/>
  <c r="T96" i="39"/>
  <c r="T95" i="39"/>
  <c r="T94" i="39"/>
  <c r="T93" i="39"/>
  <c r="T92" i="39"/>
  <c r="V86" i="39" a="1"/>
  <c r="U91" i="39"/>
  <c r="U90" i="39"/>
  <c r="U89" i="39"/>
  <c r="U88" i="39"/>
  <c r="U87" i="39"/>
  <c r="U86" i="39"/>
  <c r="T91" i="39"/>
  <c r="T90" i="39"/>
  <c r="T89" i="39"/>
  <c r="T88" i="39"/>
  <c r="T87" i="39"/>
  <c r="T86" i="39"/>
  <c r="V80" i="39" a="1"/>
  <c r="U85" i="39"/>
  <c r="U84" i="39"/>
  <c r="U83" i="39"/>
  <c r="U82" i="39"/>
  <c r="U81" i="39"/>
  <c r="U80" i="39"/>
  <c r="T85" i="39"/>
  <c r="T84" i="39"/>
  <c r="T83" i="39"/>
  <c r="T82" i="39"/>
  <c r="T81" i="39"/>
  <c r="T80" i="39"/>
  <c r="V74" i="39" a="1"/>
  <c r="U79" i="39"/>
  <c r="U78" i="39"/>
  <c r="U77" i="39"/>
  <c r="U76" i="39"/>
  <c r="U75" i="39"/>
  <c r="U74" i="39"/>
  <c r="T79" i="39"/>
  <c r="T78" i="39"/>
  <c r="T77" i="39"/>
  <c r="T76" i="39"/>
  <c r="T75" i="39"/>
  <c r="T74" i="39"/>
  <c r="V68" i="39" a="1"/>
  <c r="U73" i="39"/>
  <c r="U72" i="39"/>
  <c r="U71" i="39"/>
  <c r="U70" i="39"/>
  <c r="U69" i="39"/>
  <c r="U68" i="39"/>
  <c r="T73" i="39"/>
  <c r="T72" i="39"/>
  <c r="T71" i="39"/>
  <c r="T70" i="39"/>
  <c r="T69" i="39"/>
  <c r="T68" i="39"/>
  <c r="V62" i="39" a="1"/>
  <c r="V62" i="39"/>
  <c r="U67" i="39"/>
  <c r="U66" i="39"/>
  <c r="U65" i="39"/>
  <c r="U64" i="39"/>
  <c r="U63" i="39"/>
  <c r="U62" i="39"/>
  <c r="T67" i="39"/>
  <c r="T66" i="39"/>
  <c r="T65" i="39"/>
  <c r="T64" i="39"/>
  <c r="T63" i="39"/>
  <c r="T62" i="39"/>
  <c r="V56" i="39" a="1"/>
  <c r="V56" i="39"/>
  <c r="U61" i="39"/>
  <c r="U60" i="39"/>
  <c r="U59" i="39"/>
  <c r="U58" i="39"/>
  <c r="U57" i="39"/>
  <c r="U56" i="39"/>
  <c r="T61" i="39"/>
  <c r="T60" i="39"/>
  <c r="T59" i="39"/>
  <c r="T58" i="39"/>
  <c r="T57" i="39"/>
  <c r="T56" i="39"/>
  <c r="V50" i="39" a="1"/>
  <c r="U55" i="39"/>
  <c r="U54" i="39"/>
  <c r="U53" i="39"/>
  <c r="U52" i="39"/>
  <c r="U51" i="39"/>
  <c r="U50" i="39"/>
  <c r="T55" i="39"/>
  <c r="T54" i="39"/>
  <c r="T53" i="39"/>
  <c r="T52" i="39"/>
  <c r="T51" i="39"/>
  <c r="T50" i="39"/>
  <c r="V44" i="39" a="1"/>
  <c r="U49" i="39"/>
  <c r="U48" i="39"/>
  <c r="U47" i="39"/>
  <c r="U46" i="39"/>
  <c r="U45" i="39"/>
  <c r="U44" i="39"/>
  <c r="T49" i="39"/>
  <c r="T48" i="39"/>
  <c r="T47" i="39"/>
  <c r="T46" i="39"/>
  <c r="T45" i="39"/>
  <c r="T44" i="39"/>
  <c r="V38" i="39" a="1"/>
  <c r="V38" i="39"/>
  <c r="U43" i="39"/>
  <c r="U42" i="39"/>
  <c r="U41" i="39"/>
  <c r="U40" i="39"/>
  <c r="U39" i="39"/>
  <c r="U38" i="39"/>
  <c r="T43" i="39"/>
  <c r="T42" i="39"/>
  <c r="T41" i="39"/>
  <c r="T40" i="39"/>
  <c r="T39" i="39"/>
  <c r="T38" i="39"/>
  <c r="V32" i="39" a="1"/>
  <c r="U37" i="39"/>
  <c r="U36" i="39"/>
  <c r="U35" i="39"/>
  <c r="U34" i="39"/>
  <c r="U33" i="39"/>
  <c r="U32" i="39"/>
  <c r="T37" i="39"/>
  <c r="T36" i="39"/>
  <c r="T35" i="39"/>
  <c r="T34" i="39"/>
  <c r="T33" i="39"/>
  <c r="T32" i="39"/>
  <c r="V26" i="39" a="1"/>
  <c r="U31" i="39"/>
  <c r="U30" i="39"/>
  <c r="U29" i="39"/>
  <c r="U28" i="39"/>
  <c r="U27" i="39"/>
  <c r="U26" i="39"/>
  <c r="T31" i="39"/>
  <c r="T30" i="39"/>
  <c r="T29" i="39"/>
  <c r="T28" i="39"/>
  <c r="T27" i="39"/>
  <c r="T26" i="39"/>
  <c r="V20" i="39" a="1"/>
  <c r="V20" i="39"/>
  <c r="U25" i="39"/>
  <c r="U24" i="39"/>
  <c r="U23" i="39"/>
  <c r="U22" i="39"/>
  <c r="U21" i="39"/>
  <c r="U20" i="39"/>
  <c r="T25" i="39"/>
  <c r="T24" i="39"/>
  <c r="T23" i="39"/>
  <c r="T22" i="39"/>
  <c r="T21" i="39"/>
  <c r="T20" i="39"/>
  <c r="V14" i="39" a="1"/>
  <c r="U19" i="39"/>
  <c r="U18" i="39"/>
  <c r="U17" i="39"/>
  <c r="U16" i="39"/>
  <c r="U15" i="39"/>
  <c r="U14" i="39"/>
  <c r="T19" i="39"/>
  <c r="T18" i="39"/>
  <c r="T17" i="39"/>
  <c r="T16" i="39"/>
  <c r="T15" i="39"/>
  <c r="T14" i="39"/>
  <c r="V8" i="39" a="1"/>
  <c r="U13" i="39"/>
  <c r="U12" i="39"/>
  <c r="U11" i="39"/>
  <c r="U10" i="39"/>
  <c r="U9" i="39"/>
  <c r="U8" i="39"/>
  <c r="T13" i="39"/>
  <c r="T12" i="39"/>
  <c r="T11" i="39"/>
  <c r="T10" i="39"/>
  <c r="T9" i="39"/>
  <c r="T8" i="39"/>
  <c r="V122" i="9" a="1"/>
  <c r="V122" i="9"/>
  <c r="U127" i="9"/>
  <c r="U126" i="9"/>
  <c r="U125" i="9"/>
  <c r="U124" i="9"/>
  <c r="U123" i="9"/>
  <c r="U122" i="9"/>
  <c r="T127" i="9"/>
  <c r="T126" i="9"/>
  <c r="T125" i="9"/>
  <c r="T124" i="9"/>
  <c r="T123" i="9"/>
  <c r="T122" i="9"/>
  <c r="V116" i="9" a="1"/>
  <c r="V116" i="9"/>
  <c r="U121" i="9"/>
  <c r="U120" i="9"/>
  <c r="U119" i="9"/>
  <c r="U118" i="9"/>
  <c r="U117" i="9"/>
  <c r="U116" i="9"/>
  <c r="T121" i="9"/>
  <c r="T120" i="9"/>
  <c r="T119" i="9"/>
  <c r="T118" i="9"/>
  <c r="T117" i="9"/>
  <c r="T116" i="9"/>
  <c r="V110" i="9" a="1"/>
  <c r="V110" i="9"/>
  <c r="U115" i="9"/>
  <c r="U114" i="9"/>
  <c r="U113" i="9"/>
  <c r="U112" i="9"/>
  <c r="U111" i="9"/>
  <c r="U110" i="9"/>
  <c r="T115" i="9"/>
  <c r="T114" i="9"/>
  <c r="T113" i="9"/>
  <c r="T112" i="9"/>
  <c r="T111" i="9"/>
  <c r="T110" i="9"/>
  <c r="V104" i="9" a="1"/>
  <c r="U109" i="9"/>
  <c r="U108" i="9"/>
  <c r="U107" i="9"/>
  <c r="U106" i="9"/>
  <c r="U105" i="9"/>
  <c r="U104" i="9"/>
  <c r="T109" i="9"/>
  <c r="T108" i="9"/>
  <c r="T107" i="9"/>
  <c r="T106" i="9"/>
  <c r="T105" i="9"/>
  <c r="T104" i="9"/>
  <c r="V98" i="9" a="1"/>
  <c r="U103" i="9"/>
  <c r="U102" i="9"/>
  <c r="U101" i="9"/>
  <c r="U100" i="9"/>
  <c r="U99" i="9"/>
  <c r="U98" i="9"/>
  <c r="T103" i="9"/>
  <c r="T102" i="9"/>
  <c r="T101" i="9"/>
  <c r="T100" i="9"/>
  <c r="T99" i="9"/>
  <c r="T98" i="9"/>
  <c r="V92" i="9" a="1"/>
  <c r="U97" i="9"/>
  <c r="U96" i="9"/>
  <c r="U95" i="9"/>
  <c r="U94" i="9"/>
  <c r="U93" i="9"/>
  <c r="U92" i="9"/>
  <c r="T97" i="9"/>
  <c r="T96" i="9"/>
  <c r="T95" i="9"/>
  <c r="T94" i="9"/>
  <c r="T93" i="9"/>
  <c r="T92" i="9"/>
  <c r="V86" i="9" a="1"/>
  <c r="V86" i="9"/>
  <c r="U91" i="9"/>
  <c r="U90" i="9"/>
  <c r="U89" i="9"/>
  <c r="U88" i="9"/>
  <c r="U87" i="9"/>
  <c r="U86" i="9"/>
  <c r="T91" i="9"/>
  <c r="T90" i="9"/>
  <c r="T89" i="9"/>
  <c r="T88" i="9"/>
  <c r="T87" i="9"/>
  <c r="T86" i="9"/>
  <c r="V80" i="9" a="1"/>
  <c r="V80" i="9"/>
  <c r="U85" i="9"/>
  <c r="U84" i="9"/>
  <c r="U83" i="9"/>
  <c r="U82" i="9"/>
  <c r="U81" i="9"/>
  <c r="U80" i="9"/>
  <c r="T85" i="9"/>
  <c r="T84" i="9"/>
  <c r="T83" i="9"/>
  <c r="T82" i="9"/>
  <c r="T81" i="9"/>
  <c r="T80" i="9"/>
  <c r="V74" i="9" a="1"/>
  <c r="V74" i="9"/>
  <c r="U79" i="9"/>
  <c r="U78" i="9"/>
  <c r="U77" i="9"/>
  <c r="U76" i="9"/>
  <c r="U75" i="9"/>
  <c r="U74" i="9"/>
  <c r="T79" i="9"/>
  <c r="T78" i="9"/>
  <c r="T77" i="9"/>
  <c r="T76" i="9"/>
  <c r="T75" i="9"/>
  <c r="T74" i="9"/>
  <c r="V68" i="9" a="1"/>
  <c r="U73" i="9"/>
  <c r="U72" i="9"/>
  <c r="U71" i="9"/>
  <c r="U70" i="9"/>
  <c r="U69" i="9"/>
  <c r="U68" i="9"/>
  <c r="T73" i="9"/>
  <c r="T72" i="9"/>
  <c r="T71" i="9"/>
  <c r="T70" i="9"/>
  <c r="T69" i="9"/>
  <c r="T68" i="9"/>
  <c r="V62" i="9" a="1"/>
  <c r="U67" i="9"/>
  <c r="U66" i="9"/>
  <c r="U65" i="9"/>
  <c r="U64" i="9"/>
  <c r="U63" i="9"/>
  <c r="U62" i="9"/>
  <c r="T67" i="9"/>
  <c r="T66" i="9"/>
  <c r="T65" i="9"/>
  <c r="T64" i="9"/>
  <c r="T63" i="9"/>
  <c r="T62" i="9"/>
  <c r="V56" i="9" a="1"/>
  <c r="U61" i="9"/>
  <c r="U60" i="9"/>
  <c r="U59" i="9"/>
  <c r="U58" i="9"/>
  <c r="U57" i="9"/>
  <c r="U56" i="9"/>
  <c r="T61" i="9"/>
  <c r="T60" i="9"/>
  <c r="T59" i="9"/>
  <c r="T58" i="9"/>
  <c r="T57" i="9"/>
  <c r="T56" i="9"/>
  <c r="V50" i="9" a="1"/>
  <c r="U55" i="9"/>
  <c r="U54" i="9"/>
  <c r="U53" i="9"/>
  <c r="U52" i="9"/>
  <c r="U51" i="9"/>
  <c r="U50" i="9"/>
  <c r="T55" i="9"/>
  <c r="T54" i="9"/>
  <c r="T53" i="9"/>
  <c r="T52" i="9"/>
  <c r="T51" i="9"/>
  <c r="T50" i="9"/>
  <c r="V44" i="9" a="1"/>
  <c r="U49" i="9"/>
  <c r="U48" i="9"/>
  <c r="U47" i="9"/>
  <c r="U46" i="9"/>
  <c r="U45" i="9"/>
  <c r="U44" i="9"/>
  <c r="T49" i="9"/>
  <c r="T48" i="9"/>
  <c r="T47" i="9"/>
  <c r="T46" i="9"/>
  <c r="T45" i="9"/>
  <c r="T44" i="9"/>
  <c r="V38" i="9" a="1"/>
  <c r="U43" i="9"/>
  <c r="U42" i="9"/>
  <c r="U41" i="9"/>
  <c r="U40" i="9"/>
  <c r="U39" i="9"/>
  <c r="U38" i="9"/>
  <c r="T43" i="9"/>
  <c r="T42" i="9"/>
  <c r="T41" i="9"/>
  <c r="T40" i="9"/>
  <c r="T39" i="9"/>
  <c r="T38" i="9"/>
  <c r="V32" i="9" a="1"/>
  <c r="U37" i="9"/>
  <c r="U36" i="9"/>
  <c r="U35" i="9"/>
  <c r="U34" i="9"/>
  <c r="U33" i="9"/>
  <c r="U32" i="9"/>
  <c r="T37" i="9"/>
  <c r="T36" i="9"/>
  <c r="T35" i="9"/>
  <c r="T34" i="9"/>
  <c r="T33" i="9"/>
  <c r="T32" i="9"/>
  <c r="V26" i="9" a="1"/>
  <c r="U31" i="9"/>
  <c r="U30" i="9"/>
  <c r="U29" i="9"/>
  <c r="U28" i="9"/>
  <c r="U27" i="9"/>
  <c r="U26" i="9"/>
  <c r="T31" i="9"/>
  <c r="T30" i="9"/>
  <c r="T29" i="9"/>
  <c r="T28" i="9"/>
  <c r="T27" i="9"/>
  <c r="T26" i="9"/>
  <c r="V20" i="9" a="1"/>
  <c r="U25" i="9"/>
  <c r="U24" i="9"/>
  <c r="U23" i="9"/>
  <c r="U22" i="9"/>
  <c r="U21" i="9"/>
  <c r="U20" i="9"/>
  <c r="T25" i="9"/>
  <c r="T24" i="9"/>
  <c r="T23" i="9"/>
  <c r="T22" i="9"/>
  <c r="T21" i="9"/>
  <c r="T20" i="9"/>
  <c r="V14" i="9" a="1"/>
  <c r="U19" i="9"/>
  <c r="U18" i="9"/>
  <c r="U17" i="9"/>
  <c r="U16" i="9"/>
  <c r="U15" i="9"/>
  <c r="U14" i="9"/>
  <c r="T19" i="9"/>
  <c r="T18" i="9"/>
  <c r="T17" i="9"/>
  <c r="T16" i="9"/>
  <c r="T15" i="9"/>
  <c r="T14" i="9"/>
  <c r="V8" i="9" a="1"/>
  <c r="U13" i="9"/>
  <c r="U12" i="9"/>
  <c r="U11" i="9"/>
  <c r="U10" i="9"/>
  <c r="U9" i="9"/>
  <c r="U8" i="9"/>
  <c r="T13" i="9"/>
  <c r="T12" i="9"/>
  <c r="T11" i="9"/>
  <c r="T10" i="9"/>
  <c r="T9" i="9"/>
  <c r="T8" i="9"/>
  <c r="E10" i="30"/>
  <c r="E11" i="30"/>
  <c r="F14" i="39"/>
  <c r="G14" i="39"/>
  <c r="H14" i="39"/>
  <c r="J14" i="39"/>
  <c r="K14" i="39" s="1"/>
  <c r="M14" i="39"/>
  <c r="N14" i="39"/>
  <c r="O14" i="39"/>
  <c r="P14" i="39"/>
  <c r="Q14" i="39"/>
  <c r="R14" i="39"/>
  <c r="F15" i="39"/>
  <c r="G15" i="39"/>
  <c r="H15" i="39"/>
  <c r="J15" i="39"/>
  <c r="K15" i="39"/>
  <c r="M15" i="39"/>
  <c r="N15" i="39"/>
  <c r="O15" i="39"/>
  <c r="P15" i="39"/>
  <c r="Q15" i="39"/>
  <c r="R15" i="39"/>
  <c r="F16" i="39"/>
  <c r="G16" i="39"/>
  <c r="H16" i="39"/>
  <c r="I16" i="39"/>
  <c r="J16" i="39"/>
  <c r="K16" i="39"/>
  <c r="L16" i="39"/>
  <c r="M16" i="39"/>
  <c r="N16" i="39"/>
  <c r="O16" i="39"/>
  <c r="P16" i="39"/>
  <c r="Q16" i="39"/>
  <c r="R16" i="39"/>
  <c r="S16" i="39"/>
  <c r="F17" i="39"/>
  <c r="G17" i="39"/>
  <c r="H17" i="39"/>
  <c r="I17" i="39"/>
  <c r="J17" i="39"/>
  <c r="K17" i="39"/>
  <c r="L17" i="39"/>
  <c r="M17" i="39"/>
  <c r="N17" i="39"/>
  <c r="O17" i="39"/>
  <c r="P17" i="39"/>
  <c r="Q17" i="39"/>
  <c r="R17" i="39"/>
  <c r="S17" i="39"/>
  <c r="F18" i="39"/>
  <c r="G18" i="39"/>
  <c r="H18" i="39"/>
  <c r="I18" i="39"/>
  <c r="J18" i="39"/>
  <c r="K18" i="39"/>
  <c r="L18" i="39"/>
  <c r="M18" i="39"/>
  <c r="N18" i="39"/>
  <c r="O18" i="39"/>
  <c r="P18" i="39"/>
  <c r="Q18" i="39"/>
  <c r="R18" i="39"/>
  <c r="S18" i="39"/>
  <c r="F19" i="39"/>
  <c r="G19" i="39"/>
  <c r="H19" i="39"/>
  <c r="I19" i="39"/>
  <c r="J19" i="39"/>
  <c r="K19" i="39"/>
  <c r="L19" i="39"/>
  <c r="M19" i="39"/>
  <c r="N19" i="39"/>
  <c r="O19" i="39"/>
  <c r="P19" i="39"/>
  <c r="Q19" i="39"/>
  <c r="R19" i="39"/>
  <c r="S19" i="39"/>
  <c r="F20" i="39"/>
  <c r="G20" i="39"/>
  <c r="H20" i="39"/>
  <c r="I20" i="39"/>
  <c r="J20" i="39"/>
  <c r="K20" i="39"/>
  <c r="L20" i="39"/>
  <c r="M20" i="39"/>
  <c r="N20" i="39"/>
  <c r="O20" i="39"/>
  <c r="P20" i="39"/>
  <c r="Q20" i="39"/>
  <c r="R20" i="39"/>
  <c r="S20" i="39"/>
  <c r="F21" i="39"/>
  <c r="G21" i="39"/>
  <c r="H21" i="39"/>
  <c r="I21" i="39"/>
  <c r="J21" i="39"/>
  <c r="K21" i="39"/>
  <c r="L21" i="39"/>
  <c r="M21" i="39"/>
  <c r="N21" i="39"/>
  <c r="O21" i="39"/>
  <c r="P21" i="39"/>
  <c r="Q21" i="39"/>
  <c r="R21" i="39"/>
  <c r="S21" i="39"/>
  <c r="F22" i="39"/>
  <c r="G22" i="39"/>
  <c r="H22" i="39"/>
  <c r="I22" i="39"/>
  <c r="J22" i="39"/>
  <c r="K22" i="39"/>
  <c r="L22" i="39"/>
  <c r="M22" i="39"/>
  <c r="N22" i="39"/>
  <c r="O22" i="39"/>
  <c r="P22" i="39"/>
  <c r="Q22" i="39"/>
  <c r="R22" i="39"/>
  <c r="S22" i="39"/>
  <c r="F23" i="39"/>
  <c r="G23" i="39"/>
  <c r="H23" i="39"/>
  <c r="I23" i="39"/>
  <c r="J23" i="39"/>
  <c r="K23" i="39"/>
  <c r="L23" i="39"/>
  <c r="M23" i="39"/>
  <c r="N23" i="39"/>
  <c r="O23" i="39"/>
  <c r="P23" i="39"/>
  <c r="Q23" i="39"/>
  <c r="R23" i="39"/>
  <c r="S23" i="39"/>
  <c r="F24" i="39"/>
  <c r="G24" i="39"/>
  <c r="H24" i="39"/>
  <c r="I24" i="39"/>
  <c r="J24" i="39"/>
  <c r="K24" i="39"/>
  <c r="L24" i="39"/>
  <c r="M24" i="39"/>
  <c r="N24" i="39"/>
  <c r="O24" i="39"/>
  <c r="P24" i="39"/>
  <c r="Q24" i="39"/>
  <c r="R24" i="39"/>
  <c r="S24" i="39"/>
  <c r="F25" i="39"/>
  <c r="G25" i="39"/>
  <c r="H25" i="39"/>
  <c r="I25" i="39"/>
  <c r="J25" i="39"/>
  <c r="K25" i="39"/>
  <c r="L25" i="39"/>
  <c r="M25" i="39"/>
  <c r="N25" i="39"/>
  <c r="O25" i="39"/>
  <c r="P25" i="39"/>
  <c r="Q25" i="39"/>
  <c r="R25" i="39"/>
  <c r="S25" i="39"/>
  <c r="F26" i="39"/>
  <c r="G26" i="39"/>
  <c r="H26" i="39"/>
  <c r="I26" i="39"/>
  <c r="J26" i="39"/>
  <c r="K26" i="39"/>
  <c r="L26" i="39"/>
  <c r="M26" i="39"/>
  <c r="N26" i="39"/>
  <c r="O26" i="39"/>
  <c r="P26" i="39"/>
  <c r="Q26" i="39"/>
  <c r="R26" i="39"/>
  <c r="S26" i="39"/>
  <c r="F27" i="39"/>
  <c r="G27" i="39"/>
  <c r="H27" i="39"/>
  <c r="I27" i="39"/>
  <c r="J27" i="39"/>
  <c r="K27" i="39"/>
  <c r="L27" i="39"/>
  <c r="M27" i="39"/>
  <c r="N27" i="39"/>
  <c r="O27" i="39"/>
  <c r="P27" i="39"/>
  <c r="Q27" i="39"/>
  <c r="R27" i="39"/>
  <c r="S27" i="39"/>
  <c r="F28" i="39"/>
  <c r="G28" i="39"/>
  <c r="H28" i="39"/>
  <c r="I28" i="39"/>
  <c r="J28" i="39"/>
  <c r="K28" i="39"/>
  <c r="L28" i="39"/>
  <c r="M28" i="39"/>
  <c r="N28" i="39"/>
  <c r="O28" i="39"/>
  <c r="P28" i="39"/>
  <c r="Q28" i="39"/>
  <c r="R28" i="39"/>
  <c r="S28" i="39"/>
  <c r="F29" i="39"/>
  <c r="G29" i="39"/>
  <c r="H29" i="39"/>
  <c r="I29" i="39"/>
  <c r="J29" i="39"/>
  <c r="K29" i="39"/>
  <c r="L29" i="39"/>
  <c r="M29" i="39"/>
  <c r="N29" i="39"/>
  <c r="O29" i="39"/>
  <c r="P29" i="39"/>
  <c r="Q29" i="39"/>
  <c r="R29" i="39"/>
  <c r="S29" i="39"/>
  <c r="F30" i="39"/>
  <c r="G30" i="39"/>
  <c r="H30" i="39"/>
  <c r="I30" i="39"/>
  <c r="J30" i="39"/>
  <c r="K30" i="39"/>
  <c r="L30" i="39"/>
  <c r="M30" i="39"/>
  <c r="N30" i="39"/>
  <c r="O30" i="39"/>
  <c r="P30" i="39"/>
  <c r="Q30" i="39"/>
  <c r="R30" i="39"/>
  <c r="S30" i="39"/>
  <c r="F31" i="39"/>
  <c r="G31" i="39"/>
  <c r="H31" i="39"/>
  <c r="I31" i="39"/>
  <c r="J31" i="39"/>
  <c r="K31" i="39"/>
  <c r="L31" i="39"/>
  <c r="M31" i="39"/>
  <c r="N31" i="39"/>
  <c r="O31" i="39"/>
  <c r="P31" i="39"/>
  <c r="Q31" i="39"/>
  <c r="R31" i="39"/>
  <c r="S31" i="39"/>
  <c r="F32" i="39"/>
  <c r="G32" i="39"/>
  <c r="H32" i="39"/>
  <c r="I32" i="39"/>
  <c r="J32" i="39"/>
  <c r="K32" i="39"/>
  <c r="L32" i="39"/>
  <c r="M32" i="39"/>
  <c r="N32" i="39"/>
  <c r="O32" i="39"/>
  <c r="P32" i="39"/>
  <c r="Q32" i="39"/>
  <c r="R32" i="39"/>
  <c r="S32" i="39"/>
  <c r="F33" i="39"/>
  <c r="G33" i="39"/>
  <c r="H33" i="39"/>
  <c r="I33" i="39"/>
  <c r="J33" i="39"/>
  <c r="K33" i="39"/>
  <c r="L33" i="39"/>
  <c r="M33" i="39"/>
  <c r="N33" i="39"/>
  <c r="O33" i="39"/>
  <c r="P33" i="39"/>
  <c r="Q33" i="39"/>
  <c r="R33" i="39"/>
  <c r="S33" i="39"/>
  <c r="F34" i="39"/>
  <c r="G34" i="39"/>
  <c r="H34" i="39"/>
  <c r="I34" i="39"/>
  <c r="J34" i="39"/>
  <c r="K34" i="39"/>
  <c r="L34" i="39"/>
  <c r="M34" i="39"/>
  <c r="N34" i="39"/>
  <c r="O34" i="39"/>
  <c r="P34" i="39"/>
  <c r="Q34" i="39"/>
  <c r="R34" i="39"/>
  <c r="S34" i="39"/>
  <c r="F35" i="39"/>
  <c r="G35" i="39"/>
  <c r="H35" i="39"/>
  <c r="I35" i="39"/>
  <c r="J35" i="39"/>
  <c r="K35" i="39"/>
  <c r="L35" i="39"/>
  <c r="M35" i="39"/>
  <c r="N35" i="39"/>
  <c r="O35" i="39"/>
  <c r="P35" i="39"/>
  <c r="Q35" i="39"/>
  <c r="R35" i="39"/>
  <c r="S35" i="39"/>
  <c r="F36" i="39"/>
  <c r="G36" i="39"/>
  <c r="H36" i="39"/>
  <c r="I36" i="39"/>
  <c r="J36" i="39"/>
  <c r="K36" i="39"/>
  <c r="L36" i="39"/>
  <c r="M36" i="39"/>
  <c r="N36" i="39"/>
  <c r="O36" i="39"/>
  <c r="P36" i="39"/>
  <c r="Q36" i="39"/>
  <c r="R36" i="39"/>
  <c r="S36" i="39"/>
  <c r="F37" i="39"/>
  <c r="G37" i="39"/>
  <c r="H37" i="39"/>
  <c r="I37" i="39"/>
  <c r="J37" i="39"/>
  <c r="K37" i="39"/>
  <c r="L37" i="39"/>
  <c r="M37" i="39"/>
  <c r="N37" i="39"/>
  <c r="O37" i="39"/>
  <c r="P37" i="39"/>
  <c r="Q37" i="39"/>
  <c r="R37" i="39"/>
  <c r="S37" i="39"/>
  <c r="F38" i="39"/>
  <c r="G38" i="39"/>
  <c r="H38" i="39"/>
  <c r="I38" i="39"/>
  <c r="J38" i="39"/>
  <c r="K38" i="39"/>
  <c r="L38" i="39"/>
  <c r="M38" i="39"/>
  <c r="N38" i="39"/>
  <c r="O38" i="39"/>
  <c r="P38" i="39"/>
  <c r="Q38" i="39"/>
  <c r="R38" i="39"/>
  <c r="S38" i="39"/>
  <c r="F39" i="39"/>
  <c r="G39" i="39"/>
  <c r="H39" i="39"/>
  <c r="I39" i="39"/>
  <c r="J39" i="39"/>
  <c r="K39" i="39"/>
  <c r="L39" i="39"/>
  <c r="M39" i="39"/>
  <c r="N39" i="39"/>
  <c r="O39" i="39"/>
  <c r="P39" i="39"/>
  <c r="Q39" i="39"/>
  <c r="R39" i="39"/>
  <c r="S39" i="39"/>
  <c r="F40" i="39"/>
  <c r="G40" i="39"/>
  <c r="H40" i="39"/>
  <c r="I40" i="39"/>
  <c r="J40" i="39"/>
  <c r="K40" i="39"/>
  <c r="L40" i="39"/>
  <c r="M40" i="39"/>
  <c r="N40" i="39"/>
  <c r="O40" i="39"/>
  <c r="P40" i="39"/>
  <c r="Q40" i="39"/>
  <c r="R40" i="39"/>
  <c r="S40" i="39"/>
  <c r="F41" i="39"/>
  <c r="G41" i="39"/>
  <c r="H41" i="39"/>
  <c r="I41" i="39"/>
  <c r="J41" i="39"/>
  <c r="K41" i="39"/>
  <c r="L41" i="39"/>
  <c r="M41" i="39"/>
  <c r="N41" i="39"/>
  <c r="O41" i="39"/>
  <c r="P41" i="39"/>
  <c r="Q41" i="39"/>
  <c r="R41" i="39"/>
  <c r="S41" i="39"/>
  <c r="F42" i="39"/>
  <c r="G42" i="39"/>
  <c r="H42" i="39"/>
  <c r="I42" i="39"/>
  <c r="J42" i="39"/>
  <c r="K42" i="39"/>
  <c r="L42" i="39"/>
  <c r="M42" i="39"/>
  <c r="N42" i="39"/>
  <c r="O42" i="39"/>
  <c r="P42" i="39"/>
  <c r="Q42" i="39"/>
  <c r="R42" i="39"/>
  <c r="S42" i="39"/>
  <c r="F43" i="39"/>
  <c r="G43" i="39"/>
  <c r="H43" i="39"/>
  <c r="I43" i="39"/>
  <c r="J43" i="39"/>
  <c r="K43" i="39"/>
  <c r="L43" i="39"/>
  <c r="M43" i="39"/>
  <c r="N43" i="39"/>
  <c r="O43" i="39"/>
  <c r="P43" i="39"/>
  <c r="Q43" i="39"/>
  <c r="R43" i="39"/>
  <c r="S43" i="39"/>
  <c r="F44" i="39"/>
  <c r="G44" i="39"/>
  <c r="H44" i="39"/>
  <c r="I44" i="39"/>
  <c r="J44" i="39"/>
  <c r="K44" i="39"/>
  <c r="L44" i="39"/>
  <c r="M44" i="39"/>
  <c r="N44" i="39"/>
  <c r="O44" i="39"/>
  <c r="P44" i="39"/>
  <c r="Q44" i="39"/>
  <c r="R44" i="39"/>
  <c r="S44" i="39"/>
  <c r="F45" i="39"/>
  <c r="G45" i="39"/>
  <c r="H45" i="39"/>
  <c r="I45" i="39"/>
  <c r="J45" i="39"/>
  <c r="K45" i="39"/>
  <c r="L45" i="39"/>
  <c r="M45" i="39"/>
  <c r="N45" i="39"/>
  <c r="O45" i="39"/>
  <c r="P45" i="39"/>
  <c r="Q45" i="39"/>
  <c r="R45" i="39"/>
  <c r="S45" i="39"/>
  <c r="F46" i="39"/>
  <c r="G46" i="39"/>
  <c r="H46" i="39"/>
  <c r="I46" i="39"/>
  <c r="J46" i="39"/>
  <c r="K46" i="39"/>
  <c r="L46" i="39"/>
  <c r="M46" i="39"/>
  <c r="N46" i="39"/>
  <c r="O46" i="39"/>
  <c r="P46" i="39"/>
  <c r="Q46" i="39"/>
  <c r="R46" i="39"/>
  <c r="S46" i="39"/>
  <c r="F47" i="39"/>
  <c r="G47" i="39"/>
  <c r="H47" i="39"/>
  <c r="I47" i="39"/>
  <c r="J47" i="39"/>
  <c r="K47" i="39"/>
  <c r="L47" i="39"/>
  <c r="M47" i="39"/>
  <c r="N47" i="39"/>
  <c r="O47" i="39"/>
  <c r="P47" i="39"/>
  <c r="Q47" i="39"/>
  <c r="R47" i="39"/>
  <c r="S47" i="39"/>
  <c r="F48" i="39"/>
  <c r="G48" i="39"/>
  <c r="H48" i="39"/>
  <c r="I48" i="39"/>
  <c r="J48" i="39"/>
  <c r="K48" i="39"/>
  <c r="L48" i="39"/>
  <c r="M48" i="39"/>
  <c r="N48" i="39"/>
  <c r="O48" i="39"/>
  <c r="P48" i="39"/>
  <c r="Q48" i="39"/>
  <c r="R48" i="39"/>
  <c r="S48" i="39"/>
  <c r="F49" i="39"/>
  <c r="G49" i="39"/>
  <c r="H49" i="39"/>
  <c r="I49" i="39"/>
  <c r="J49" i="39"/>
  <c r="K49" i="39"/>
  <c r="L49" i="39"/>
  <c r="M49" i="39"/>
  <c r="N49" i="39"/>
  <c r="O49" i="39"/>
  <c r="P49" i="39"/>
  <c r="Q49" i="39"/>
  <c r="R49" i="39"/>
  <c r="S49" i="39"/>
  <c r="F50" i="39"/>
  <c r="G50" i="39"/>
  <c r="H50" i="39"/>
  <c r="I50" i="39"/>
  <c r="J50" i="39"/>
  <c r="K50" i="39"/>
  <c r="L50" i="39"/>
  <c r="M50" i="39"/>
  <c r="N50" i="39"/>
  <c r="O50" i="39"/>
  <c r="P50" i="39"/>
  <c r="Q50" i="39"/>
  <c r="R50" i="39"/>
  <c r="S50" i="39"/>
  <c r="F51" i="39"/>
  <c r="G51" i="39"/>
  <c r="H51" i="39"/>
  <c r="I51" i="39"/>
  <c r="J51" i="39"/>
  <c r="K51" i="39"/>
  <c r="L51" i="39"/>
  <c r="M51" i="39"/>
  <c r="N51" i="39"/>
  <c r="O51" i="39"/>
  <c r="P51" i="39"/>
  <c r="Q51" i="39"/>
  <c r="R51" i="39"/>
  <c r="S51" i="39"/>
  <c r="F52" i="39"/>
  <c r="G52" i="39"/>
  <c r="H52" i="39"/>
  <c r="I52" i="39"/>
  <c r="J52" i="39"/>
  <c r="K52" i="39"/>
  <c r="L52" i="39"/>
  <c r="M52" i="39"/>
  <c r="N52" i="39"/>
  <c r="O52" i="39"/>
  <c r="P52" i="39"/>
  <c r="Q52" i="39"/>
  <c r="R52" i="39"/>
  <c r="S52" i="39"/>
  <c r="F53" i="39"/>
  <c r="G53" i="39"/>
  <c r="H53" i="39"/>
  <c r="I53" i="39"/>
  <c r="J53" i="39"/>
  <c r="K53" i="39"/>
  <c r="L53" i="39"/>
  <c r="M53" i="39"/>
  <c r="N53" i="39"/>
  <c r="O53" i="39"/>
  <c r="P53" i="39"/>
  <c r="Q53" i="39"/>
  <c r="R53" i="39"/>
  <c r="S53" i="39"/>
  <c r="F54" i="39"/>
  <c r="G54" i="39"/>
  <c r="H54" i="39"/>
  <c r="I54" i="39"/>
  <c r="J54" i="39"/>
  <c r="K54" i="39"/>
  <c r="L54" i="39"/>
  <c r="M54" i="39"/>
  <c r="N54" i="39"/>
  <c r="O54" i="39"/>
  <c r="P54" i="39"/>
  <c r="Q54" i="39"/>
  <c r="R54" i="39"/>
  <c r="S54" i="39"/>
  <c r="F55" i="39"/>
  <c r="G55" i="39"/>
  <c r="H55" i="39"/>
  <c r="I55" i="39"/>
  <c r="J55" i="39"/>
  <c r="K55" i="39"/>
  <c r="L55" i="39"/>
  <c r="M55" i="39"/>
  <c r="N55" i="39"/>
  <c r="O55" i="39"/>
  <c r="P55" i="39"/>
  <c r="Q55" i="39"/>
  <c r="R55" i="39"/>
  <c r="S55" i="39"/>
  <c r="F56" i="39"/>
  <c r="G56" i="39"/>
  <c r="H56" i="39"/>
  <c r="I56" i="39"/>
  <c r="J56" i="39"/>
  <c r="K56" i="39"/>
  <c r="L56" i="39"/>
  <c r="M56" i="39"/>
  <c r="N56" i="39"/>
  <c r="O56" i="39"/>
  <c r="P56" i="39"/>
  <c r="Q56" i="39"/>
  <c r="R56" i="39"/>
  <c r="S56" i="39"/>
  <c r="F57" i="39"/>
  <c r="G57" i="39"/>
  <c r="H57" i="39"/>
  <c r="I57" i="39"/>
  <c r="J57" i="39"/>
  <c r="K57" i="39"/>
  <c r="L57" i="39"/>
  <c r="M57" i="39"/>
  <c r="N57" i="39"/>
  <c r="O57" i="39"/>
  <c r="P57" i="39"/>
  <c r="Q57" i="39"/>
  <c r="R57" i="39"/>
  <c r="S57" i="39"/>
  <c r="F58" i="39"/>
  <c r="G58" i="39"/>
  <c r="H58" i="39"/>
  <c r="I58" i="39"/>
  <c r="J58" i="39"/>
  <c r="K58" i="39"/>
  <c r="L58" i="39"/>
  <c r="M58" i="39"/>
  <c r="N58" i="39"/>
  <c r="O58" i="39"/>
  <c r="P58" i="39"/>
  <c r="Q58" i="39"/>
  <c r="R58" i="39"/>
  <c r="S58" i="39"/>
  <c r="F59" i="39"/>
  <c r="G59" i="39"/>
  <c r="H59" i="39"/>
  <c r="I59" i="39"/>
  <c r="J59" i="39"/>
  <c r="K59" i="39"/>
  <c r="L59" i="39"/>
  <c r="M59" i="39"/>
  <c r="N59" i="39"/>
  <c r="O59" i="39"/>
  <c r="P59" i="39"/>
  <c r="Q59" i="39"/>
  <c r="R59" i="39"/>
  <c r="S59" i="39"/>
  <c r="F60" i="39"/>
  <c r="G60" i="39"/>
  <c r="H60" i="39"/>
  <c r="I60" i="39"/>
  <c r="J60" i="39"/>
  <c r="K60" i="39"/>
  <c r="L60" i="39"/>
  <c r="M60" i="39"/>
  <c r="N60" i="39"/>
  <c r="O60" i="39"/>
  <c r="P60" i="39"/>
  <c r="Q60" i="39"/>
  <c r="R60" i="39"/>
  <c r="S60" i="39"/>
  <c r="F61" i="39"/>
  <c r="G61" i="39"/>
  <c r="H61" i="39"/>
  <c r="I61" i="39"/>
  <c r="J61" i="39"/>
  <c r="K61" i="39"/>
  <c r="L61" i="39"/>
  <c r="M61" i="39"/>
  <c r="N61" i="39"/>
  <c r="O61" i="39"/>
  <c r="P61" i="39"/>
  <c r="Q61" i="39"/>
  <c r="R61" i="39"/>
  <c r="S61" i="39"/>
  <c r="F62" i="39"/>
  <c r="G62" i="39"/>
  <c r="H62" i="39"/>
  <c r="I62" i="39"/>
  <c r="J62" i="39"/>
  <c r="K62" i="39"/>
  <c r="L62" i="39"/>
  <c r="M62" i="39"/>
  <c r="N62" i="39"/>
  <c r="O62" i="39"/>
  <c r="P62" i="39"/>
  <c r="Q62" i="39"/>
  <c r="R62" i="39"/>
  <c r="S62" i="39"/>
  <c r="F63" i="39"/>
  <c r="G63" i="39"/>
  <c r="H63" i="39"/>
  <c r="I63" i="39"/>
  <c r="J63" i="39"/>
  <c r="K63" i="39"/>
  <c r="L63" i="39"/>
  <c r="M63" i="39"/>
  <c r="N63" i="39"/>
  <c r="O63" i="39"/>
  <c r="P63" i="39"/>
  <c r="Q63" i="39"/>
  <c r="R63" i="39"/>
  <c r="S63" i="39"/>
  <c r="F64" i="39"/>
  <c r="G64" i="39"/>
  <c r="H64" i="39"/>
  <c r="I64" i="39"/>
  <c r="J64" i="39"/>
  <c r="K64" i="39"/>
  <c r="L64" i="39"/>
  <c r="M64" i="39"/>
  <c r="N64" i="39"/>
  <c r="O64" i="39"/>
  <c r="P64" i="39"/>
  <c r="Q64" i="39"/>
  <c r="R64" i="39"/>
  <c r="S64" i="39"/>
  <c r="F65" i="39"/>
  <c r="G65" i="39"/>
  <c r="H65" i="39"/>
  <c r="I65" i="39"/>
  <c r="J65" i="39"/>
  <c r="K65" i="39"/>
  <c r="L65" i="39"/>
  <c r="M65" i="39"/>
  <c r="N65" i="39"/>
  <c r="O65" i="39"/>
  <c r="P65" i="39"/>
  <c r="Q65" i="39"/>
  <c r="R65" i="39"/>
  <c r="S65" i="39"/>
  <c r="F66" i="39"/>
  <c r="G66" i="39"/>
  <c r="H66" i="39"/>
  <c r="I66" i="39"/>
  <c r="J66" i="39"/>
  <c r="K66" i="39"/>
  <c r="L66" i="39"/>
  <c r="M66" i="39"/>
  <c r="N66" i="39"/>
  <c r="O66" i="39"/>
  <c r="P66" i="39"/>
  <c r="Q66" i="39"/>
  <c r="R66" i="39"/>
  <c r="S66" i="39"/>
  <c r="F67" i="39"/>
  <c r="G67" i="39"/>
  <c r="H67" i="39"/>
  <c r="I67" i="39"/>
  <c r="J67" i="39"/>
  <c r="K67" i="39"/>
  <c r="L67" i="39"/>
  <c r="M67" i="39"/>
  <c r="N67" i="39"/>
  <c r="O67" i="39"/>
  <c r="P67" i="39"/>
  <c r="Q67" i="39"/>
  <c r="R67" i="39"/>
  <c r="S67" i="39"/>
  <c r="F68" i="39"/>
  <c r="G68" i="39"/>
  <c r="H68" i="39"/>
  <c r="I68" i="39"/>
  <c r="J68" i="39"/>
  <c r="K68" i="39"/>
  <c r="L68" i="39"/>
  <c r="M68" i="39"/>
  <c r="N68" i="39"/>
  <c r="O68" i="39"/>
  <c r="P68" i="39"/>
  <c r="Q68" i="39"/>
  <c r="R68" i="39"/>
  <c r="S68" i="39"/>
  <c r="F69" i="39"/>
  <c r="G69" i="39"/>
  <c r="H69" i="39"/>
  <c r="I69" i="39"/>
  <c r="J69" i="39"/>
  <c r="K69" i="39"/>
  <c r="L69" i="39"/>
  <c r="M69" i="39"/>
  <c r="N69" i="39"/>
  <c r="O69" i="39"/>
  <c r="P69" i="39"/>
  <c r="Q69" i="39"/>
  <c r="R69" i="39"/>
  <c r="S69" i="39"/>
  <c r="F70" i="39"/>
  <c r="G70" i="39"/>
  <c r="H70" i="39"/>
  <c r="I70" i="39"/>
  <c r="J70" i="39"/>
  <c r="K70" i="39"/>
  <c r="L70" i="39"/>
  <c r="M70" i="39"/>
  <c r="N70" i="39"/>
  <c r="O70" i="39"/>
  <c r="P70" i="39"/>
  <c r="Q70" i="39"/>
  <c r="R70" i="39"/>
  <c r="S70" i="39"/>
  <c r="F71" i="39"/>
  <c r="G71" i="39"/>
  <c r="H71" i="39"/>
  <c r="I71" i="39"/>
  <c r="J71" i="39"/>
  <c r="K71" i="39"/>
  <c r="L71" i="39"/>
  <c r="M71" i="39"/>
  <c r="N71" i="39"/>
  <c r="O71" i="39"/>
  <c r="P71" i="39"/>
  <c r="Q71" i="39"/>
  <c r="R71" i="39"/>
  <c r="S71" i="39"/>
  <c r="F72" i="39"/>
  <c r="G72" i="39"/>
  <c r="H72" i="39"/>
  <c r="I72" i="39"/>
  <c r="J72" i="39"/>
  <c r="K72" i="39"/>
  <c r="L72" i="39"/>
  <c r="M72" i="39"/>
  <c r="N72" i="39"/>
  <c r="O72" i="39"/>
  <c r="P72" i="39"/>
  <c r="Q72" i="39"/>
  <c r="R72" i="39"/>
  <c r="S72" i="39"/>
  <c r="F73" i="39"/>
  <c r="G73" i="39"/>
  <c r="H73" i="39"/>
  <c r="I73" i="39"/>
  <c r="J73" i="39"/>
  <c r="K73" i="39"/>
  <c r="L73" i="39"/>
  <c r="M73" i="39"/>
  <c r="N73" i="39"/>
  <c r="O73" i="39"/>
  <c r="P73" i="39"/>
  <c r="Q73" i="39"/>
  <c r="R73" i="39"/>
  <c r="S73" i="39"/>
  <c r="F74" i="39"/>
  <c r="G74" i="39"/>
  <c r="H74" i="39"/>
  <c r="I74" i="39"/>
  <c r="J74" i="39"/>
  <c r="K74" i="39"/>
  <c r="L74" i="39"/>
  <c r="M74" i="39"/>
  <c r="N74" i="39"/>
  <c r="O74" i="39"/>
  <c r="P74" i="39"/>
  <c r="Q74" i="39"/>
  <c r="R74" i="39"/>
  <c r="S74" i="39"/>
  <c r="F75" i="39"/>
  <c r="G75" i="39"/>
  <c r="H75" i="39"/>
  <c r="I75" i="39"/>
  <c r="J75" i="39"/>
  <c r="K75" i="39"/>
  <c r="L75" i="39"/>
  <c r="M75" i="39"/>
  <c r="N75" i="39" s="1"/>
  <c r="O75" i="39"/>
  <c r="P75" i="39"/>
  <c r="Q75" i="39"/>
  <c r="R75" i="39"/>
  <c r="S75" i="39"/>
  <c r="F76" i="39"/>
  <c r="G76" i="39"/>
  <c r="H76" i="39"/>
  <c r="I76" i="39"/>
  <c r="J76" i="39"/>
  <c r="K76" i="39"/>
  <c r="L76" i="39"/>
  <c r="M76" i="39"/>
  <c r="N76" i="39" s="1"/>
  <c r="O76" i="39"/>
  <c r="P76" i="39"/>
  <c r="Q76" i="39"/>
  <c r="R76" i="39"/>
  <c r="S76" i="39"/>
  <c r="F77" i="39"/>
  <c r="G77" i="39"/>
  <c r="H77" i="39"/>
  <c r="I77" i="39"/>
  <c r="J77" i="39"/>
  <c r="K77" i="39"/>
  <c r="L77" i="39"/>
  <c r="M77" i="39"/>
  <c r="N77" i="39" s="1"/>
  <c r="O77" i="39"/>
  <c r="P77" i="39"/>
  <c r="Q77" i="39"/>
  <c r="R77" i="39"/>
  <c r="S77" i="39"/>
  <c r="F78" i="39"/>
  <c r="G78" i="39"/>
  <c r="H78" i="39"/>
  <c r="I78" i="39"/>
  <c r="J78" i="39"/>
  <c r="K78" i="39"/>
  <c r="L78" i="39"/>
  <c r="M78" i="39"/>
  <c r="N78" i="39" s="1"/>
  <c r="O78" i="39"/>
  <c r="P78" i="39"/>
  <c r="Q78" i="39"/>
  <c r="R78" i="39"/>
  <c r="S78" i="39"/>
  <c r="F79" i="39"/>
  <c r="G79" i="39"/>
  <c r="H79" i="39"/>
  <c r="I79" i="39"/>
  <c r="J79" i="39"/>
  <c r="K79" i="39"/>
  <c r="L79" i="39"/>
  <c r="M79" i="39"/>
  <c r="N79" i="39" s="1"/>
  <c r="O79" i="39"/>
  <c r="P79" i="39"/>
  <c r="Q79" i="39"/>
  <c r="R79" i="39"/>
  <c r="S79" i="39"/>
  <c r="F80" i="39"/>
  <c r="G80" i="39"/>
  <c r="H80" i="39"/>
  <c r="I80" i="39"/>
  <c r="J80" i="39"/>
  <c r="K80" i="39"/>
  <c r="L80" i="39"/>
  <c r="M80" i="39"/>
  <c r="N80" i="39" s="1"/>
  <c r="O80" i="39"/>
  <c r="P80" i="39"/>
  <c r="Q80" i="39"/>
  <c r="R80" i="39"/>
  <c r="S80" i="39"/>
  <c r="F81" i="39"/>
  <c r="G81" i="39"/>
  <c r="H81" i="39"/>
  <c r="I81" i="39"/>
  <c r="J81" i="39"/>
  <c r="K81" i="39"/>
  <c r="L81" i="39"/>
  <c r="M81" i="39"/>
  <c r="N81" i="39" s="1"/>
  <c r="O81" i="39"/>
  <c r="P81" i="39"/>
  <c r="Q81" i="39"/>
  <c r="R81" i="39"/>
  <c r="S81" i="39"/>
  <c r="F82" i="39"/>
  <c r="G82" i="39"/>
  <c r="H82" i="39"/>
  <c r="I82" i="39"/>
  <c r="J82" i="39"/>
  <c r="K82" i="39"/>
  <c r="L82" i="39"/>
  <c r="M82" i="39"/>
  <c r="N82" i="39" s="1"/>
  <c r="O82" i="39"/>
  <c r="P82" i="39"/>
  <c r="Q82" i="39"/>
  <c r="R82" i="39"/>
  <c r="S82" i="39"/>
  <c r="F83" i="39"/>
  <c r="G83" i="39"/>
  <c r="H83" i="39"/>
  <c r="I83" i="39"/>
  <c r="J83" i="39"/>
  <c r="K83" i="39"/>
  <c r="L83" i="39"/>
  <c r="M83" i="39"/>
  <c r="N83" i="39" s="1"/>
  <c r="O83" i="39"/>
  <c r="P83" i="39"/>
  <c r="Q83" i="39"/>
  <c r="R83" i="39"/>
  <c r="S83" i="39"/>
  <c r="F84" i="39"/>
  <c r="G84" i="39"/>
  <c r="H84" i="39"/>
  <c r="I84" i="39"/>
  <c r="J84" i="39"/>
  <c r="K84" i="39"/>
  <c r="L84" i="39"/>
  <c r="M84" i="39"/>
  <c r="N84" i="39" s="1"/>
  <c r="O84" i="39"/>
  <c r="P84" i="39"/>
  <c r="Q84" i="39"/>
  <c r="R84" i="39"/>
  <c r="S84" i="39"/>
  <c r="F85" i="39"/>
  <c r="G85" i="39"/>
  <c r="H85" i="39"/>
  <c r="I85" i="39"/>
  <c r="J85" i="39"/>
  <c r="K85" i="39"/>
  <c r="L85" i="39"/>
  <c r="M85" i="39"/>
  <c r="N85" i="39" s="1"/>
  <c r="O85" i="39"/>
  <c r="P85" i="39"/>
  <c r="Q85" i="39"/>
  <c r="R85" i="39"/>
  <c r="S85" i="39"/>
  <c r="F86" i="39"/>
  <c r="G86" i="39"/>
  <c r="H86" i="39"/>
  <c r="I86" i="39"/>
  <c r="J86" i="39"/>
  <c r="K86" i="39"/>
  <c r="L86" i="39"/>
  <c r="M86" i="39"/>
  <c r="N86" i="39" s="1"/>
  <c r="O86" i="39"/>
  <c r="P86" i="39"/>
  <c r="Q86" i="39"/>
  <c r="R86" i="39"/>
  <c r="S86" i="39"/>
  <c r="F87" i="39"/>
  <c r="G87" i="39"/>
  <c r="H87" i="39"/>
  <c r="I87" i="39"/>
  <c r="J87" i="39"/>
  <c r="K87" i="39"/>
  <c r="L87" i="39"/>
  <c r="M87" i="39"/>
  <c r="N87" i="39" s="1"/>
  <c r="O87" i="39"/>
  <c r="P87" i="39"/>
  <c r="Q87" i="39"/>
  <c r="R87" i="39"/>
  <c r="S87" i="39"/>
  <c r="F88" i="39"/>
  <c r="G88" i="39"/>
  <c r="H88" i="39"/>
  <c r="I88" i="39"/>
  <c r="J88" i="39"/>
  <c r="K88" i="39"/>
  <c r="L88" i="39"/>
  <c r="M88" i="39"/>
  <c r="N88" i="39" s="1"/>
  <c r="O88" i="39"/>
  <c r="P88" i="39"/>
  <c r="Q88" i="39"/>
  <c r="R88" i="39"/>
  <c r="S88" i="39"/>
  <c r="F89" i="39"/>
  <c r="G89" i="39"/>
  <c r="H89" i="39"/>
  <c r="I89" i="39"/>
  <c r="J89" i="39"/>
  <c r="K89" i="39"/>
  <c r="L89" i="39"/>
  <c r="M89" i="39"/>
  <c r="N89" i="39" s="1"/>
  <c r="O89" i="39"/>
  <c r="P89" i="39"/>
  <c r="Q89" i="39"/>
  <c r="R89" i="39"/>
  <c r="S89" i="39"/>
  <c r="F90" i="39"/>
  <c r="G90" i="39"/>
  <c r="H90" i="39"/>
  <c r="I90" i="39"/>
  <c r="J90" i="39"/>
  <c r="K90" i="39"/>
  <c r="L90" i="39"/>
  <c r="M90" i="39"/>
  <c r="N90" i="39" s="1"/>
  <c r="O90" i="39"/>
  <c r="P90" i="39"/>
  <c r="Q90" i="39"/>
  <c r="R90" i="39"/>
  <c r="S90" i="39"/>
  <c r="F91" i="39"/>
  <c r="G91" i="39"/>
  <c r="H91" i="39"/>
  <c r="I91" i="39"/>
  <c r="J91" i="39"/>
  <c r="K91" i="39"/>
  <c r="L91" i="39"/>
  <c r="M91" i="39"/>
  <c r="N91" i="39" s="1"/>
  <c r="O91" i="39"/>
  <c r="P91" i="39"/>
  <c r="Q91" i="39"/>
  <c r="R91" i="39"/>
  <c r="S91" i="39"/>
  <c r="F92" i="39"/>
  <c r="G92" i="39"/>
  <c r="H92" i="39"/>
  <c r="I92" i="39"/>
  <c r="J92" i="39"/>
  <c r="K92" i="39"/>
  <c r="L92" i="39"/>
  <c r="M92" i="39"/>
  <c r="N92" i="39" s="1"/>
  <c r="O92" i="39"/>
  <c r="P92" i="39"/>
  <c r="Q92" i="39"/>
  <c r="R92" i="39"/>
  <c r="S92" i="39"/>
  <c r="F93" i="39"/>
  <c r="G93" i="39"/>
  <c r="H93" i="39"/>
  <c r="I93" i="39"/>
  <c r="J93" i="39"/>
  <c r="K93" i="39"/>
  <c r="L93" i="39"/>
  <c r="M93" i="39"/>
  <c r="N93" i="39" s="1"/>
  <c r="O93" i="39"/>
  <c r="P93" i="39"/>
  <c r="Q93" i="39"/>
  <c r="R93" i="39"/>
  <c r="S93" i="39"/>
  <c r="F94" i="39"/>
  <c r="G94" i="39"/>
  <c r="H94" i="39"/>
  <c r="I94" i="39"/>
  <c r="J94" i="39"/>
  <c r="K94" i="39"/>
  <c r="L94" i="39"/>
  <c r="M94" i="39"/>
  <c r="N94" i="39" s="1"/>
  <c r="O94" i="39"/>
  <c r="P94" i="39"/>
  <c r="Q94" i="39"/>
  <c r="R94" i="39"/>
  <c r="S94" i="39"/>
  <c r="F95" i="39"/>
  <c r="G95" i="39"/>
  <c r="H95" i="39"/>
  <c r="I95" i="39"/>
  <c r="J95" i="39"/>
  <c r="K95" i="39"/>
  <c r="L95" i="39"/>
  <c r="M95" i="39"/>
  <c r="N95" i="39" s="1"/>
  <c r="O95" i="39"/>
  <c r="P95" i="39"/>
  <c r="Q95" i="39"/>
  <c r="R95" i="39"/>
  <c r="S95" i="39"/>
  <c r="F96" i="39"/>
  <c r="G96" i="39"/>
  <c r="H96" i="39"/>
  <c r="I96" i="39"/>
  <c r="J96" i="39"/>
  <c r="K96" i="39"/>
  <c r="L96" i="39"/>
  <c r="M96" i="39"/>
  <c r="N96" i="39" s="1"/>
  <c r="O96" i="39"/>
  <c r="P96" i="39"/>
  <c r="Q96" i="39"/>
  <c r="R96" i="39"/>
  <c r="S96" i="39"/>
  <c r="F97" i="39"/>
  <c r="G97" i="39"/>
  <c r="H97" i="39"/>
  <c r="I97" i="39"/>
  <c r="J97" i="39"/>
  <c r="K97" i="39"/>
  <c r="L97" i="39"/>
  <c r="M97" i="39"/>
  <c r="N97" i="39" s="1"/>
  <c r="O97" i="39"/>
  <c r="P97" i="39"/>
  <c r="Q97" i="39"/>
  <c r="R97" i="39"/>
  <c r="S97" i="39"/>
  <c r="F98" i="39"/>
  <c r="G98" i="39"/>
  <c r="H98" i="39"/>
  <c r="I98" i="39"/>
  <c r="J98" i="39"/>
  <c r="K98" i="39"/>
  <c r="L98" i="39"/>
  <c r="M98" i="39"/>
  <c r="N98" i="39" s="1"/>
  <c r="O98" i="39"/>
  <c r="P98" i="39"/>
  <c r="Q98" i="39"/>
  <c r="R98" i="39"/>
  <c r="S98" i="39"/>
  <c r="F99" i="39"/>
  <c r="G99" i="39"/>
  <c r="H99" i="39"/>
  <c r="I99" i="39"/>
  <c r="J99" i="39"/>
  <c r="K99" i="39"/>
  <c r="L99" i="39"/>
  <c r="M99" i="39"/>
  <c r="N99" i="39" s="1"/>
  <c r="O99" i="39"/>
  <c r="P99" i="39"/>
  <c r="Q99" i="39"/>
  <c r="R99" i="39"/>
  <c r="S99" i="39"/>
  <c r="F100" i="39"/>
  <c r="G100" i="39"/>
  <c r="H100" i="39"/>
  <c r="I100" i="39"/>
  <c r="J100" i="39"/>
  <c r="K100" i="39"/>
  <c r="L100" i="39"/>
  <c r="M100" i="39"/>
  <c r="N100" i="39" s="1"/>
  <c r="O100" i="39"/>
  <c r="P100" i="39"/>
  <c r="Q100" i="39"/>
  <c r="R100" i="39"/>
  <c r="S100" i="39"/>
  <c r="F101" i="39"/>
  <c r="G101" i="39"/>
  <c r="H101" i="39"/>
  <c r="I101" i="39"/>
  <c r="J101" i="39"/>
  <c r="K101" i="39"/>
  <c r="L101" i="39"/>
  <c r="M101" i="39"/>
  <c r="N101" i="39" s="1"/>
  <c r="O101" i="39"/>
  <c r="P101" i="39"/>
  <c r="Q101" i="39"/>
  <c r="R101" i="39"/>
  <c r="S101" i="39"/>
  <c r="F102" i="39"/>
  <c r="G102" i="39"/>
  <c r="H102" i="39"/>
  <c r="I102" i="39"/>
  <c r="J102" i="39"/>
  <c r="K102" i="39"/>
  <c r="L102" i="39"/>
  <c r="M102" i="39"/>
  <c r="N102" i="39" s="1"/>
  <c r="O102" i="39"/>
  <c r="P102" i="39"/>
  <c r="Q102" i="39"/>
  <c r="R102" i="39"/>
  <c r="S102" i="39"/>
  <c r="F103" i="39"/>
  <c r="G103" i="39"/>
  <c r="H103" i="39"/>
  <c r="I103" i="39"/>
  <c r="J103" i="39"/>
  <c r="K103" i="39"/>
  <c r="L103" i="39"/>
  <c r="M103" i="39"/>
  <c r="N103" i="39" s="1"/>
  <c r="O103" i="39"/>
  <c r="P103" i="39"/>
  <c r="Q103" i="39"/>
  <c r="R103" i="39"/>
  <c r="S103" i="39"/>
  <c r="F104" i="39"/>
  <c r="G104" i="39"/>
  <c r="H104" i="39"/>
  <c r="I104" i="39"/>
  <c r="J104" i="39"/>
  <c r="K104" i="39"/>
  <c r="L104" i="39"/>
  <c r="M104" i="39"/>
  <c r="N104" i="39" s="1"/>
  <c r="O104" i="39"/>
  <c r="P104" i="39"/>
  <c r="Q104" i="39"/>
  <c r="R104" i="39"/>
  <c r="S104" i="39"/>
  <c r="F105" i="39"/>
  <c r="G105" i="39"/>
  <c r="H105" i="39"/>
  <c r="I105" i="39"/>
  <c r="J105" i="39"/>
  <c r="K105" i="39"/>
  <c r="L105" i="39"/>
  <c r="M105" i="39"/>
  <c r="N105" i="39" s="1"/>
  <c r="O105" i="39"/>
  <c r="P105" i="39"/>
  <c r="Q105" i="39"/>
  <c r="R105" i="39"/>
  <c r="S105" i="39"/>
  <c r="F106" i="39"/>
  <c r="G106" i="39"/>
  <c r="H106" i="39"/>
  <c r="I106" i="39"/>
  <c r="J106" i="39"/>
  <c r="K106" i="39"/>
  <c r="L106" i="39"/>
  <c r="M106" i="39"/>
  <c r="N106" i="39" s="1"/>
  <c r="O106" i="39"/>
  <c r="P106" i="39"/>
  <c r="Q106" i="39"/>
  <c r="R106" i="39"/>
  <c r="S106" i="39"/>
  <c r="F107" i="39"/>
  <c r="G107" i="39"/>
  <c r="H107" i="39"/>
  <c r="I107" i="39"/>
  <c r="J107" i="39"/>
  <c r="K107" i="39"/>
  <c r="L107" i="39"/>
  <c r="M107" i="39"/>
  <c r="N107" i="39" s="1"/>
  <c r="O107" i="39"/>
  <c r="P107" i="39"/>
  <c r="Q107" i="39"/>
  <c r="R107" i="39"/>
  <c r="S107" i="39"/>
  <c r="F108" i="39"/>
  <c r="G108" i="39"/>
  <c r="H108" i="39"/>
  <c r="I108" i="39"/>
  <c r="J108" i="39"/>
  <c r="K108" i="39"/>
  <c r="L108" i="39"/>
  <c r="M108" i="39"/>
  <c r="N108" i="39" s="1"/>
  <c r="O108" i="39"/>
  <c r="P108" i="39"/>
  <c r="Q108" i="39"/>
  <c r="R108" i="39"/>
  <c r="S108" i="39"/>
  <c r="F109" i="39"/>
  <c r="G109" i="39"/>
  <c r="H109" i="39"/>
  <c r="I109" i="39"/>
  <c r="J109" i="39"/>
  <c r="K109" i="39"/>
  <c r="L109" i="39"/>
  <c r="M109" i="39"/>
  <c r="N109" i="39" s="1"/>
  <c r="O109" i="39"/>
  <c r="P109" i="39"/>
  <c r="Q109" i="39"/>
  <c r="R109" i="39"/>
  <c r="S109" i="39"/>
  <c r="F110" i="39"/>
  <c r="G110" i="39"/>
  <c r="H110" i="39"/>
  <c r="I110" i="39"/>
  <c r="J110" i="39"/>
  <c r="K110" i="39"/>
  <c r="L110" i="39"/>
  <c r="M110" i="39"/>
  <c r="N110" i="39" s="1"/>
  <c r="O110" i="39"/>
  <c r="P110" i="39"/>
  <c r="Q110" i="39"/>
  <c r="R110" i="39"/>
  <c r="S110" i="39"/>
  <c r="F111" i="39"/>
  <c r="G111" i="39"/>
  <c r="H111" i="39"/>
  <c r="I111" i="39"/>
  <c r="J111" i="39"/>
  <c r="K111" i="39"/>
  <c r="L111" i="39"/>
  <c r="M111" i="39"/>
  <c r="N111" i="39" s="1"/>
  <c r="O111" i="39"/>
  <c r="P111" i="39"/>
  <c r="Q111" i="39"/>
  <c r="R111" i="39"/>
  <c r="S111" i="39"/>
  <c r="F112" i="39"/>
  <c r="G112" i="39"/>
  <c r="H112" i="39"/>
  <c r="I112" i="39"/>
  <c r="J112" i="39"/>
  <c r="K112" i="39"/>
  <c r="L112" i="39"/>
  <c r="M112" i="39"/>
  <c r="N112" i="39" s="1"/>
  <c r="O112" i="39"/>
  <c r="P112" i="39"/>
  <c r="Q112" i="39"/>
  <c r="R112" i="39"/>
  <c r="S112" i="39"/>
  <c r="F113" i="39"/>
  <c r="G113" i="39"/>
  <c r="H113" i="39"/>
  <c r="I113" i="39"/>
  <c r="J113" i="39"/>
  <c r="K113" i="39"/>
  <c r="L113" i="39"/>
  <c r="M113" i="39"/>
  <c r="N113" i="39" s="1"/>
  <c r="O113" i="39"/>
  <c r="P113" i="39"/>
  <c r="Q113" i="39"/>
  <c r="R113" i="39"/>
  <c r="S113" i="39"/>
  <c r="F114" i="39"/>
  <c r="G114" i="39"/>
  <c r="H114" i="39"/>
  <c r="I114" i="39"/>
  <c r="J114" i="39"/>
  <c r="K114" i="39"/>
  <c r="L114" i="39"/>
  <c r="M114" i="39"/>
  <c r="N114" i="39" s="1"/>
  <c r="O114" i="39"/>
  <c r="P114" i="39"/>
  <c r="Q114" i="39"/>
  <c r="R114" i="39"/>
  <c r="S114" i="39"/>
  <c r="F115" i="39"/>
  <c r="G115" i="39"/>
  <c r="H115" i="39"/>
  <c r="I115" i="39"/>
  <c r="J115" i="39"/>
  <c r="K115" i="39"/>
  <c r="L115" i="39"/>
  <c r="M115" i="39"/>
  <c r="N115" i="39" s="1"/>
  <c r="O115" i="39"/>
  <c r="P115" i="39"/>
  <c r="Q115" i="39"/>
  <c r="R115" i="39"/>
  <c r="S115" i="39"/>
  <c r="F116" i="39"/>
  <c r="G116" i="39"/>
  <c r="H116" i="39"/>
  <c r="I116" i="39"/>
  <c r="J116" i="39"/>
  <c r="K116" i="39"/>
  <c r="L116" i="39"/>
  <c r="M116" i="39"/>
  <c r="N116" i="39" s="1"/>
  <c r="O116" i="39"/>
  <c r="P116" i="39"/>
  <c r="Q116" i="39"/>
  <c r="R116" i="39"/>
  <c r="S116" i="39"/>
  <c r="F117" i="39"/>
  <c r="G117" i="39"/>
  <c r="H117" i="39"/>
  <c r="I117" i="39"/>
  <c r="J117" i="39"/>
  <c r="K117" i="39"/>
  <c r="L117" i="39"/>
  <c r="M117" i="39"/>
  <c r="N117" i="39" s="1"/>
  <c r="O117" i="39"/>
  <c r="P117" i="39"/>
  <c r="Q117" i="39"/>
  <c r="R117" i="39"/>
  <c r="S117" i="39"/>
  <c r="F118" i="39"/>
  <c r="G118" i="39"/>
  <c r="H118" i="39"/>
  <c r="I118" i="39"/>
  <c r="J118" i="39"/>
  <c r="K118" i="39"/>
  <c r="L118" i="39"/>
  <c r="M118" i="39"/>
  <c r="N118" i="39" s="1"/>
  <c r="O118" i="39"/>
  <c r="P118" i="39"/>
  <c r="Q118" i="39"/>
  <c r="R118" i="39"/>
  <c r="S118" i="39"/>
  <c r="F119" i="39"/>
  <c r="G119" i="39"/>
  <c r="H119" i="39"/>
  <c r="I119" i="39"/>
  <c r="J119" i="39"/>
  <c r="K119" i="39"/>
  <c r="L119" i="39"/>
  <c r="M119" i="39"/>
  <c r="N119" i="39" s="1"/>
  <c r="O119" i="39"/>
  <c r="P119" i="39"/>
  <c r="Q119" i="39"/>
  <c r="R119" i="39"/>
  <c r="S119" i="39"/>
  <c r="F120" i="39"/>
  <c r="G120" i="39"/>
  <c r="H120" i="39"/>
  <c r="I120" i="39"/>
  <c r="J120" i="39"/>
  <c r="K120" i="39"/>
  <c r="L120" i="39"/>
  <c r="M120" i="39"/>
  <c r="N120" i="39" s="1"/>
  <c r="O120" i="39"/>
  <c r="P120" i="39"/>
  <c r="Q120" i="39"/>
  <c r="R120" i="39"/>
  <c r="S120" i="39"/>
  <c r="F121" i="39"/>
  <c r="G121" i="39"/>
  <c r="H121" i="39"/>
  <c r="I121" i="39"/>
  <c r="J121" i="39"/>
  <c r="K121" i="39"/>
  <c r="L121" i="39"/>
  <c r="M121" i="39"/>
  <c r="N121" i="39" s="1"/>
  <c r="O121" i="39"/>
  <c r="P121" i="39"/>
  <c r="Q121" i="39"/>
  <c r="R121" i="39"/>
  <c r="S121" i="39"/>
  <c r="F122" i="39"/>
  <c r="G122" i="39"/>
  <c r="H122" i="39"/>
  <c r="I122" i="39"/>
  <c r="J122" i="39"/>
  <c r="K122" i="39"/>
  <c r="L122" i="39"/>
  <c r="M122" i="39"/>
  <c r="N122" i="39" s="1"/>
  <c r="O122" i="39"/>
  <c r="P122" i="39"/>
  <c r="Q122" i="39"/>
  <c r="R122" i="39"/>
  <c r="S122" i="39"/>
  <c r="F123" i="39"/>
  <c r="G123" i="39"/>
  <c r="H123" i="39"/>
  <c r="I123" i="39"/>
  <c r="J123" i="39"/>
  <c r="K123" i="39"/>
  <c r="L123" i="39"/>
  <c r="M123" i="39"/>
  <c r="N123" i="39" s="1"/>
  <c r="O123" i="39"/>
  <c r="P123" i="39"/>
  <c r="Q123" i="39"/>
  <c r="R123" i="39"/>
  <c r="S123" i="39"/>
  <c r="F124" i="39"/>
  <c r="G124" i="39"/>
  <c r="H124" i="39"/>
  <c r="I124" i="39"/>
  <c r="J124" i="39"/>
  <c r="K124" i="39"/>
  <c r="L124" i="39"/>
  <c r="M124" i="39"/>
  <c r="N124" i="39" s="1"/>
  <c r="O124" i="39"/>
  <c r="P124" i="39"/>
  <c r="Q124" i="39"/>
  <c r="R124" i="39"/>
  <c r="S124" i="39"/>
  <c r="F125" i="39"/>
  <c r="G125" i="39"/>
  <c r="H125" i="39"/>
  <c r="I125" i="39"/>
  <c r="J125" i="39"/>
  <c r="K125" i="39"/>
  <c r="L125" i="39"/>
  <c r="M125" i="39"/>
  <c r="N125" i="39" s="1"/>
  <c r="O125" i="39"/>
  <c r="P125" i="39"/>
  <c r="Q125" i="39"/>
  <c r="R125" i="39"/>
  <c r="S125" i="39"/>
  <c r="F126" i="39"/>
  <c r="G126" i="39"/>
  <c r="H126" i="39"/>
  <c r="I126" i="39"/>
  <c r="J126" i="39"/>
  <c r="K126" i="39"/>
  <c r="L126" i="39"/>
  <c r="M126" i="39"/>
  <c r="N126" i="39" s="1"/>
  <c r="O126" i="39"/>
  <c r="P126" i="39"/>
  <c r="Q126" i="39"/>
  <c r="R126" i="39"/>
  <c r="S126" i="39"/>
  <c r="F127" i="39"/>
  <c r="G127" i="39"/>
  <c r="H127" i="39"/>
  <c r="I127" i="39"/>
  <c r="J127" i="39"/>
  <c r="K127" i="39"/>
  <c r="L127" i="39"/>
  <c r="M127" i="39"/>
  <c r="N127" i="39" s="1"/>
  <c r="O127" i="39"/>
  <c r="P127" i="39"/>
  <c r="Q127" i="39"/>
  <c r="R127" i="39"/>
  <c r="S127" i="39"/>
  <c r="F10" i="39"/>
  <c r="G10" i="39"/>
  <c r="H10" i="39"/>
  <c r="I10" i="39"/>
  <c r="J10" i="39"/>
  <c r="K10" i="39"/>
  <c r="L10" i="39"/>
  <c r="M10" i="39"/>
  <c r="N10" i="39" s="1"/>
  <c r="O10" i="39"/>
  <c r="P10" i="39"/>
  <c r="Q10" i="39"/>
  <c r="R10" i="39"/>
  <c r="S10" i="39"/>
  <c r="F11" i="39"/>
  <c r="G11" i="39"/>
  <c r="H11" i="39"/>
  <c r="I11" i="39"/>
  <c r="J11" i="39"/>
  <c r="K11" i="39"/>
  <c r="L11" i="39"/>
  <c r="M11" i="39"/>
  <c r="N11" i="39" s="1"/>
  <c r="O11" i="39"/>
  <c r="P11" i="39"/>
  <c r="Q11" i="39"/>
  <c r="R11" i="39"/>
  <c r="S11" i="39"/>
  <c r="F12" i="39"/>
  <c r="G12" i="39"/>
  <c r="H12" i="39"/>
  <c r="I12" i="39"/>
  <c r="J12" i="39"/>
  <c r="K12" i="39"/>
  <c r="L12" i="39"/>
  <c r="M12" i="39"/>
  <c r="N12" i="39" s="1"/>
  <c r="O12" i="39"/>
  <c r="P12" i="39"/>
  <c r="Q12" i="39"/>
  <c r="R12" i="39"/>
  <c r="S12" i="39"/>
  <c r="F13" i="39"/>
  <c r="G13" i="39"/>
  <c r="H13" i="39"/>
  <c r="I13" i="39"/>
  <c r="J13" i="39"/>
  <c r="K13" i="39"/>
  <c r="L13" i="39"/>
  <c r="M13" i="39"/>
  <c r="N13" i="39" s="1"/>
  <c r="O13" i="39"/>
  <c r="P13" i="39"/>
  <c r="Q13" i="39"/>
  <c r="R13" i="39"/>
  <c r="S13" i="39"/>
  <c r="F9" i="39"/>
  <c r="G9" i="39"/>
  <c r="H9" i="39"/>
  <c r="I9" i="39"/>
  <c r="J9" i="39"/>
  <c r="K9" i="39"/>
  <c r="L9" i="39"/>
  <c r="M9" i="39"/>
  <c r="N9" i="39" s="1"/>
  <c r="O9" i="39"/>
  <c r="P9" i="39"/>
  <c r="Q9" i="39"/>
  <c r="R9" i="39"/>
  <c r="S9" i="39"/>
  <c r="S8" i="39"/>
  <c r="R8" i="39"/>
  <c r="Q8" i="39"/>
  <c r="P8" i="39"/>
  <c r="O8" i="39"/>
  <c r="M8" i="39"/>
  <c r="N8" i="39" s="1"/>
  <c r="L8" i="39"/>
  <c r="J8" i="39"/>
  <c r="H8" i="39"/>
  <c r="G8" i="39"/>
  <c r="F8" i="39"/>
  <c r="K8" i="39"/>
  <c r="V122" i="39" l="1"/>
  <c r="V116" i="39"/>
  <c r="V110" i="39"/>
  <c r="V104" i="39"/>
  <c r="V92" i="39"/>
  <c r="V86" i="39"/>
  <c r="V80" i="39"/>
  <c r="V74" i="39"/>
  <c r="V68" i="39"/>
  <c r="V50" i="39"/>
  <c r="V44" i="39"/>
  <c r="V32" i="39"/>
  <c r="V26" i="39"/>
  <c r="V14" i="39"/>
  <c r="V8" i="39"/>
  <c r="V104" i="9"/>
  <c r="V98" i="9"/>
  <c r="V92" i="9"/>
  <c r="V68" i="9"/>
  <c r="V62" i="9"/>
  <c r="V56" i="9"/>
  <c r="V50" i="9"/>
  <c r="V44" i="9"/>
  <c r="V38" i="9"/>
  <c r="V32" i="9"/>
  <c r="V26" i="9"/>
  <c r="V20" i="9"/>
  <c r="V14" i="9"/>
  <c r="V8" i="9"/>
  <c r="I15" i="39"/>
  <c r="I14" i="39"/>
  <c r="I8" i="39"/>
  <c r="D9" i="35" l="1"/>
  <c r="I8" i="9"/>
  <c r="A122" i="39"/>
  <c r="A116" i="39"/>
  <c r="A110" i="39"/>
  <c r="A104" i="39"/>
  <c r="A98" i="39"/>
  <c r="A92" i="39"/>
  <c r="A86" i="39"/>
  <c r="A80" i="39"/>
  <c r="A74" i="39"/>
  <c r="A68" i="39"/>
  <c r="A62" i="39"/>
  <c r="A56" i="39"/>
  <c r="A50" i="39"/>
  <c r="A44" i="39"/>
  <c r="A38" i="39"/>
  <c r="A32" i="39"/>
  <c r="A26" i="39"/>
  <c r="A20" i="39"/>
  <c r="A14" i="39"/>
  <c r="A8" i="39"/>
  <c r="B4" i="39"/>
  <c r="B3" i="39"/>
  <c r="H4" i="39"/>
  <c r="G4" i="39"/>
  <c r="D2" i="39"/>
  <c r="A2" i="39"/>
  <c r="H3" i="39"/>
  <c r="G3" i="39"/>
  <c r="A1" i="39"/>
  <c r="L14" i="9" l="1"/>
  <c r="L14" i="39" s="1"/>
  <c r="L15" i="9"/>
  <c r="L15" i="39" s="1"/>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9" i="9"/>
  <c r="L8" i="9"/>
  <c r="D28" i="35"/>
  <c r="D27" i="35"/>
  <c r="D26" i="35"/>
  <c r="D25" i="35"/>
  <c r="D24" i="35"/>
  <c r="D23" i="35"/>
  <c r="D22" i="35"/>
  <c r="D21" i="35"/>
  <c r="D20" i="35"/>
  <c r="D19" i="35"/>
  <c r="D18" i="35"/>
  <c r="D17" i="35"/>
  <c r="D16" i="35"/>
  <c r="D15" i="35"/>
  <c r="D14" i="35"/>
  <c r="D13" i="35"/>
  <c r="D12" i="35"/>
  <c r="D11" i="35"/>
  <c r="T128" i="9"/>
  <c r="F11" i="35" l="1"/>
  <c r="F12" i="35"/>
  <c r="F13" i="35"/>
  <c r="F14" i="35"/>
  <c r="F24" i="35"/>
  <c r="F25" i="35"/>
  <c r="F15" i="35"/>
  <c r="F16" i="35"/>
  <c r="F17" i="35"/>
  <c r="F18" i="35"/>
  <c r="F19" i="35"/>
  <c r="F20" i="35"/>
  <c r="F21" i="35"/>
  <c r="F22" i="35"/>
  <c r="F23" i="35"/>
  <c r="F26" i="35"/>
  <c r="F27" i="35"/>
  <c r="F28" i="35"/>
  <c r="E12" i="30" l="1"/>
  <c r="E13" i="30"/>
  <c r="E14" i="30"/>
  <c r="E15" i="30"/>
  <c r="E16" i="30"/>
  <c r="E17" i="30"/>
  <c r="E18" i="30"/>
  <c r="E19" i="30"/>
  <c r="E20" i="30"/>
  <c r="E21" i="30"/>
  <c r="E22" i="30"/>
  <c r="E23" i="30"/>
  <c r="E24" i="30"/>
  <c r="E25" i="30"/>
  <c r="E26" i="30"/>
  <c r="E27" i="30"/>
  <c r="E28" i="30"/>
  <c r="E9" i="30"/>
  <c r="D2" i="20"/>
  <c r="I5" i="33"/>
  <c r="G5" i="33"/>
  <c r="B5" i="33"/>
  <c r="B4" i="33"/>
  <c r="G4" i="33"/>
  <c r="D2" i="33"/>
  <c r="M2" i="37"/>
  <c r="K2" i="37"/>
  <c r="B5" i="37"/>
  <c r="B4" i="37"/>
  <c r="K1" i="37"/>
  <c r="F2" i="37"/>
  <c r="J5" i="35"/>
  <c r="H5" i="35"/>
  <c r="H4" i="35"/>
  <c r="B5" i="35"/>
  <c r="B4" i="35"/>
  <c r="D2" i="35"/>
  <c r="J2" i="9"/>
  <c r="H3" i="9"/>
  <c r="H2" i="9"/>
  <c r="B4" i="9"/>
  <c r="B3" i="9"/>
  <c r="D2" i="9"/>
  <c r="L3" i="31"/>
  <c r="J3" i="31"/>
  <c r="J2" i="31"/>
  <c r="B6" i="31"/>
  <c r="B5" i="31"/>
  <c r="D2" i="31"/>
  <c r="B4" i="15"/>
  <c r="D2" i="15"/>
  <c r="H2" i="15"/>
  <c r="J4" i="15"/>
  <c r="H4" i="15"/>
  <c r="B5" i="15"/>
  <c r="J9" i="30"/>
  <c r="B8" i="39" s="1"/>
  <c r="J10" i="30"/>
  <c r="B14" i="39" s="1"/>
  <c r="J11" i="30"/>
  <c r="B20" i="39" s="1"/>
  <c r="J12" i="30"/>
  <c r="B26" i="39" s="1"/>
  <c r="J13" i="30"/>
  <c r="B32" i="39" s="1"/>
  <c r="J14" i="30"/>
  <c r="B38" i="39" s="1"/>
  <c r="J15" i="30"/>
  <c r="B44" i="39" s="1"/>
  <c r="J16" i="30"/>
  <c r="B50" i="39" s="1"/>
  <c r="J17" i="30"/>
  <c r="B56" i="39" s="1"/>
  <c r="J18" i="30"/>
  <c r="B62" i="39" s="1"/>
  <c r="J19" i="30"/>
  <c r="B68" i="39" s="1"/>
  <c r="J20" i="30"/>
  <c r="B74" i="39" s="1"/>
  <c r="J21" i="30"/>
  <c r="B80" i="39" s="1"/>
  <c r="J22" i="30"/>
  <c r="B86" i="39" s="1"/>
  <c r="J23" i="30"/>
  <c r="B92" i="39" s="1"/>
  <c r="J24" i="30"/>
  <c r="B98" i="39" s="1"/>
  <c r="J25" i="30"/>
  <c r="B104" i="39" s="1"/>
  <c r="J26" i="30"/>
  <c r="B110" i="39" s="1"/>
  <c r="J27" i="30"/>
  <c r="B116" i="39" s="1"/>
  <c r="J28" i="30"/>
  <c r="B122" i="39" s="1"/>
  <c r="N9"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8" i="9"/>
  <c r="K9" i="9"/>
  <c r="K14" i="9"/>
  <c r="K15" i="9"/>
  <c r="K16" i="9"/>
  <c r="S16" i="9" s="1"/>
  <c r="K17" i="9"/>
  <c r="S17" i="9" s="1"/>
  <c r="K18" i="9"/>
  <c r="S18" i="9" s="1"/>
  <c r="K19" i="9"/>
  <c r="K20" i="9"/>
  <c r="S20" i="9" s="1"/>
  <c r="K21" i="9"/>
  <c r="S21" i="9" s="1"/>
  <c r="K22" i="9"/>
  <c r="S22" i="9" s="1"/>
  <c r="K23" i="9"/>
  <c r="S23" i="9" s="1"/>
  <c r="K24" i="9"/>
  <c r="S24" i="9" s="1"/>
  <c r="K25" i="9"/>
  <c r="S25" i="9" s="1"/>
  <c r="K26" i="9"/>
  <c r="S26" i="9" s="1"/>
  <c r="K27" i="9"/>
  <c r="S27" i="9" s="1"/>
  <c r="K28" i="9"/>
  <c r="S28" i="9" s="1"/>
  <c r="K29" i="9"/>
  <c r="S29" i="9" s="1"/>
  <c r="K30" i="9"/>
  <c r="S30" i="9" s="1"/>
  <c r="K31" i="9"/>
  <c r="S31" i="9" s="1"/>
  <c r="K32" i="9"/>
  <c r="S32" i="9" s="1"/>
  <c r="K33" i="9"/>
  <c r="S33" i="9" s="1"/>
  <c r="K34" i="9"/>
  <c r="S34" i="9" s="1"/>
  <c r="K35" i="9"/>
  <c r="S35" i="9" s="1"/>
  <c r="K36" i="9"/>
  <c r="S36" i="9" s="1"/>
  <c r="K37" i="9"/>
  <c r="S37" i="9" s="1"/>
  <c r="K38" i="9"/>
  <c r="S38" i="9" s="1"/>
  <c r="K39" i="9"/>
  <c r="S39" i="9" s="1"/>
  <c r="K40" i="9"/>
  <c r="S40" i="9" s="1"/>
  <c r="K41" i="9"/>
  <c r="S41" i="9" s="1"/>
  <c r="K42" i="9"/>
  <c r="S42" i="9" s="1"/>
  <c r="K43" i="9"/>
  <c r="S43" i="9" s="1"/>
  <c r="K44" i="9"/>
  <c r="S44" i="9" s="1"/>
  <c r="K45" i="9"/>
  <c r="S45" i="9" s="1"/>
  <c r="K46" i="9"/>
  <c r="S46" i="9" s="1"/>
  <c r="K47" i="9"/>
  <c r="S47" i="9" s="1"/>
  <c r="K48" i="9"/>
  <c r="S48" i="9" s="1"/>
  <c r="K49" i="9"/>
  <c r="S49" i="9" s="1"/>
  <c r="K50" i="9"/>
  <c r="S50" i="9" s="1"/>
  <c r="K51" i="9"/>
  <c r="S51" i="9" s="1"/>
  <c r="K52" i="9"/>
  <c r="S52" i="9" s="1"/>
  <c r="K53" i="9"/>
  <c r="S53" i="9" s="1"/>
  <c r="K54" i="9"/>
  <c r="S54" i="9" s="1"/>
  <c r="K55" i="9"/>
  <c r="S55" i="9" s="1"/>
  <c r="K56" i="9"/>
  <c r="S56" i="9" s="1"/>
  <c r="K57" i="9"/>
  <c r="S57" i="9" s="1"/>
  <c r="K58" i="9"/>
  <c r="S58" i="9" s="1"/>
  <c r="K59" i="9"/>
  <c r="S59" i="9" s="1"/>
  <c r="K60" i="9"/>
  <c r="S60" i="9" s="1"/>
  <c r="K61" i="9"/>
  <c r="S61" i="9" s="1"/>
  <c r="K62" i="9"/>
  <c r="S62" i="9" s="1"/>
  <c r="K63" i="9"/>
  <c r="S63" i="9" s="1"/>
  <c r="K64" i="9"/>
  <c r="S64" i="9" s="1"/>
  <c r="K65" i="9"/>
  <c r="S65" i="9" s="1"/>
  <c r="K66" i="9"/>
  <c r="K67" i="9"/>
  <c r="S67" i="9" s="1"/>
  <c r="K68" i="9"/>
  <c r="S68" i="9" s="1"/>
  <c r="K69" i="9"/>
  <c r="S69" i="9" s="1"/>
  <c r="K70" i="9"/>
  <c r="S70" i="9" s="1"/>
  <c r="K71" i="9"/>
  <c r="S71" i="9" s="1"/>
  <c r="K72" i="9"/>
  <c r="S72" i="9" s="1"/>
  <c r="K73" i="9"/>
  <c r="S73" i="9" s="1"/>
  <c r="K74" i="9"/>
  <c r="S74" i="9" s="1"/>
  <c r="K75" i="9"/>
  <c r="S75" i="9" s="1"/>
  <c r="K76" i="9"/>
  <c r="S76" i="9" s="1"/>
  <c r="K77" i="9"/>
  <c r="S77" i="9" s="1"/>
  <c r="K78" i="9"/>
  <c r="S78" i="9" s="1"/>
  <c r="K79" i="9"/>
  <c r="S79" i="9" s="1"/>
  <c r="K80" i="9"/>
  <c r="K81" i="9"/>
  <c r="S81" i="9" s="1"/>
  <c r="K82" i="9"/>
  <c r="K83" i="9"/>
  <c r="S83" i="9" s="1"/>
  <c r="K84" i="9"/>
  <c r="S84" i="9" s="1"/>
  <c r="K85" i="9"/>
  <c r="S85" i="9" s="1"/>
  <c r="K86" i="9"/>
  <c r="K87" i="9"/>
  <c r="S87" i="9" s="1"/>
  <c r="K88" i="9"/>
  <c r="S88" i="9" s="1"/>
  <c r="K89" i="9"/>
  <c r="S89" i="9" s="1"/>
  <c r="K90" i="9"/>
  <c r="S90" i="9" s="1"/>
  <c r="K91" i="9"/>
  <c r="S91" i="9" s="1"/>
  <c r="K92" i="9"/>
  <c r="S92" i="9" s="1"/>
  <c r="K93" i="9"/>
  <c r="S93" i="9" s="1"/>
  <c r="K94" i="9"/>
  <c r="S94" i="9" s="1"/>
  <c r="K95" i="9"/>
  <c r="K96" i="9"/>
  <c r="S96" i="9" s="1"/>
  <c r="K97" i="9"/>
  <c r="S97" i="9" s="1"/>
  <c r="K98" i="9"/>
  <c r="S98" i="9" s="1"/>
  <c r="K99" i="9"/>
  <c r="S99" i="9" s="1"/>
  <c r="K100" i="9"/>
  <c r="S100" i="9" s="1"/>
  <c r="K101" i="9"/>
  <c r="S101" i="9" s="1"/>
  <c r="K102" i="9"/>
  <c r="S102" i="9" s="1"/>
  <c r="K103" i="9"/>
  <c r="S103" i="9" s="1"/>
  <c r="K104" i="9"/>
  <c r="S104" i="9" s="1"/>
  <c r="K105" i="9"/>
  <c r="S105" i="9" s="1"/>
  <c r="K106" i="9"/>
  <c r="S106" i="9" s="1"/>
  <c r="K107" i="9"/>
  <c r="S107" i="9" s="1"/>
  <c r="K108" i="9"/>
  <c r="S108" i="9" s="1"/>
  <c r="K109" i="9"/>
  <c r="S109" i="9" s="1"/>
  <c r="K110" i="9"/>
  <c r="S110" i="9" s="1"/>
  <c r="K111" i="9"/>
  <c r="S111" i="9" s="1"/>
  <c r="K112" i="9"/>
  <c r="S112" i="9" s="1"/>
  <c r="K113" i="9"/>
  <c r="S113" i="9" s="1"/>
  <c r="K114" i="9"/>
  <c r="S114" i="9" s="1"/>
  <c r="K115" i="9"/>
  <c r="S115" i="9" s="1"/>
  <c r="K116" i="9"/>
  <c r="S116" i="9" s="1"/>
  <c r="K117" i="9"/>
  <c r="S117" i="9" s="1"/>
  <c r="K118" i="9"/>
  <c r="S118" i="9" s="1"/>
  <c r="K119" i="9"/>
  <c r="S119" i="9" s="1"/>
  <c r="K120" i="9"/>
  <c r="S120" i="9" s="1"/>
  <c r="K121" i="9"/>
  <c r="S121" i="9" s="1"/>
  <c r="K122" i="9"/>
  <c r="S122" i="9" s="1"/>
  <c r="K123" i="9"/>
  <c r="S123" i="9" s="1"/>
  <c r="K124" i="9"/>
  <c r="S124" i="9" s="1"/>
  <c r="K125" i="9"/>
  <c r="S125" i="9" s="1"/>
  <c r="K126" i="9"/>
  <c r="K127" i="9"/>
  <c r="S127" i="9" s="1"/>
  <c r="I9"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K8" i="9"/>
  <c r="S82" i="9" l="1"/>
  <c r="S66" i="9"/>
  <c r="S80" i="9"/>
  <c r="S126" i="9"/>
  <c r="S9" i="9"/>
  <c r="S95" i="9"/>
  <c r="S8" i="9"/>
  <c r="S19" i="9"/>
  <c r="S15" i="9"/>
  <c r="S15" i="39" s="1"/>
  <c r="S14" i="9"/>
  <c r="S14" i="39" s="1"/>
  <c r="S86" i="9"/>
  <c r="D9" i="15"/>
  <c r="F9" i="15" s="1"/>
  <c r="C10" i="31" s="1"/>
  <c r="E2" i="37"/>
  <c r="C2" i="20"/>
  <c r="A2" i="33"/>
  <c r="A2" i="35"/>
  <c r="A2" i="9"/>
  <c r="A2" i="31"/>
  <c r="A2" i="15"/>
  <c r="B1" i="20"/>
  <c r="A1" i="33"/>
  <c r="B1" i="37"/>
  <c r="A1" i="35"/>
  <c r="A1" i="9"/>
  <c r="A1" i="31"/>
  <c r="A1" i="15"/>
  <c r="D9" i="30"/>
  <c r="F5" i="33"/>
  <c r="F4" i="33"/>
  <c r="J2" i="37"/>
  <c r="J1" i="37"/>
  <c r="G5" i="35"/>
  <c r="G4" i="35"/>
  <c r="G3" i="9"/>
  <c r="G2" i="9"/>
  <c r="A122" i="9"/>
  <c r="A116" i="9"/>
  <c r="A110" i="9"/>
  <c r="A104" i="9"/>
  <c r="A98" i="9"/>
  <c r="A92" i="9"/>
  <c r="A86" i="9"/>
  <c r="A80" i="9"/>
  <c r="A74" i="9"/>
  <c r="A68" i="9"/>
  <c r="A62" i="9"/>
  <c r="A56" i="9"/>
  <c r="A50" i="9"/>
  <c r="A44" i="9"/>
  <c r="A38" i="9"/>
  <c r="A32" i="9"/>
  <c r="A26" i="9"/>
  <c r="A20" i="9"/>
  <c r="A14" i="9"/>
  <c r="I3" i="31"/>
  <c r="I2" i="31"/>
  <c r="G4" i="15"/>
  <c r="G2" i="15"/>
  <c r="D10" i="30"/>
  <c r="D11" i="30"/>
  <c r="D12" i="30"/>
  <c r="D13" i="30"/>
  <c r="D14" i="30"/>
  <c r="D15" i="30"/>
  <c r="D16" i="30"/>
  <c r="D17" i="30"/>
  <c r="D18" i="30"/>
  <c r="D19" i="30"/>
  <c r="D20" i="30"/>
  <c r="D21" i="30"/>
  <c r="D22" i="30"/>
  <c r="D23" i="30"/>
  <c r="D24" i="30"/>
  <c r="D25" i="30"/>
  <c r="D26" i="30"/>
  <c r="D27" i="30"/>
  <c r="D28" i="30"/>
  <c r="H9" i="15"/>
  <c r="H10" i="15"/>
  <c r="H11" i="15"/>
  <c r="H12" i="15"/>
  <c r="H13" i="15"/>
  <c r="H14" i="15"/>
  <c r="H15" i="15"/>
  <c r="H16" i="15"/>
  <c r="H17" i="15"/>
  <c r="H18" i="15"/>
  <c r="H19" i="15"/>
  <c r="M19" i="15" s="1"/>
  <c r="D68" i="39" s="1"/>
  <c r="H20" i="15"/>
  <c r="H21" i="15"/>
  <c r="H22" i="15"/>
  <c r="H23" i="15"/>
  <c r="H24" i="15"/>
  <c r="H25" i="15"/>
  <c r="H26" i="15"/>
  <c r="H27" i="15"/>
  <c r="H28" i="15"/>
  <c r="L9" i="15"/>
  <c r="K10" i="15"/>
  <c r="L10" i="15"/>
  <c r="K11" i="15"/>
  <c r="L11" i="15"/>
  <c r="K12" i="15"/>
  <c r="M12" i="15" s="1"/>
  <c r="D26" i="39" s="1"/>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9" i="15"/>
  <c r="I10" i="15"/>
  <c r="I11" i="15"/>
  <c r="I12" i="15"/>
  <c r="I13" i="15"/>
  <c r="I14" i="15"/>
  <c r="I15" i="15"/>
  <c r="I16" i="15"/>
  <c r="I17" i="15"/>
  <c r="I18" i="15"/>
  <c r="I19" i="15"/>
  <c r="I20" i="15"/>
  <c r="I21" i="15"/>
  <c r="I22" i="15"/>
  <c r="I23" i="15"/>
  <c r="I24" i="15"/>
  <c r="I25" i="15"/>
  <c r="I26" i="15"/>
  <c r="I27" i="15"/>
  <c r="I28" i="15"/>
  <c r="I9" i="15"/>
  <c r="D10" i="15"/>
  <c r="E10" i="15" s="1"/>
  <c r="D11" i="15"/>
  <c r="E11" i="15" s="1"/>
  <c r="C20" i="39" s="1"/>
  <c r="D12" i="15"/>
  <c r="E12" i="15" s="1"/>
  <c r="C26" i="39" s="1"/>
  <c r="D13" i="15"/>
  <c r="F13" i="15" s="1"/>
  <c r="C14" i="31" s="1"/>
  <c r="D14" i="15"/>
  <c r="F14" i="15" s="1"/>
  <c r="C15" i="31" s="1"/>
  <c r="E15" i="31" s="1"/>
  <c r="D15" i="15"/>
  <c r="F15" i="15" s="1"/>
  <c r="C16" i="31" s="1"/>
  <c r="D16" i="15"/>
  <c r="E16" i="15" s="1"/>
  <c r="C50" i="39" s="1"/>
  <c r="D17" i="15"/>
  <c r="F17" i="15" s="1"/>
  <c r="C18" i="31" s="1"/>
  <c r="E18" i="31" s="1"/>
  <c r="D18" i="15"/>
  <c r="F18" i="15" s="1"/>
  <c r="C19" i="31" s="1"/>
  <c r="D19" i="15"/>
  <c r="D20" i="15"/>
  <c r="E20" i="15" s="1"/>
  <c r="C74" i="39" s="1"/>
  <c r="D21" i="15"/>
  <c r="E21" i="15" s="1"/>
  <c r="D22" i="15"/>
  <c r="F22" i="15" s="1"/>
  <c r="C23" i="31" s="1"/>
  <c r="D23" i="15"/>
  <c r="E23" i="15" s="1"/>
  <c r="C92" i="39" s="1"/>
  <c r="D24" i="15"/>
  <c r="E24" i="15" s="1"/>
  <c r="C98" i="39" s="1"/>
  <c r="D25" i="15"/>
  <c r="F25" i="15" s="1"/>
  <c r="C26" i="31" s="1"/>
  <c r="D26" i="15"/>
  <c r="E26" i="15" s="1"/>
  <c r="D27" i="15"/>
  <c r="D28" i="15"/>
  <c r="F28" i="15" s="1"/>
  <c r="C29" i="31" s="1"/>
  <c r="E17" i="15"/>
  <c r="E28" i="15"/>
  <c r="E22" i="15"/>
  <c r="E27" i="15"/>
  <c r="E19" i="15"/>
  <c r="M28" i="15"/>
  <c r="M20" i="15"/>
  <c r="M15" i="15"/>
  <c r="B10" i="15"/>
  <c r="B20" i="9"/>
  <c r="B26" i="9"/>
  <c r="B32" i="9"/>
  <c r="B15" i="31"/>
  <c r="B15" i="35"/>
  <c r="B50" i="9"/>
  <c r="B56" i="9"/>
  <c r="B62" i="9"/>
  <c r="B19" i="35"/>
  <c r="B74" i="9"/>
  <c r="B80" i="9"/>
  <c r="B86" i="9"/>
  <c r="B92" i="9"/>
  <c r="B98" i="9"/>
  <c r="B26" i="31"/>
  <c r="B26" i="35"/>
  <c r="B116" i="9"/>
  <c r="B28" i="15"/>
  <c r="B9" i="15"/>
  <c r="A28" i="35"/>
  <c r="A27" i="35"/>
  <c r="A26" i="35"/>
  <c r="A25" i="35"/>
  <c r="A24" i="35"/>
  <c r="A23" i="35"/>
  <c r="A22" i="35"/>
  <c r="A21" i="35"/>
  <c r="A20" i="35"/>
  <c r="A19" i="35"/>
  <c r="A18" i="35"/>
  <c r="A17" i="35"/>
  <c r="A16" i="35"/>
  <c r="A15" i="35"/>
  <c r="A14" i="35"/>
  <c r="A13" i="35"/>
  <c r="A12" i="35"/>
  <c r="A11" i="35"/>
  <c r="A10" i="35"/>
  <c r="A9" i="35"/>
  <c r="A8" i="9"/>
  <c r="F16" i="15"/>
  <c r="C17" i="31" s="1"/>
  <c r="F19" i="15"/>
  <c r="C20" i="31" s="1"/>
  <c r="E20" i="31" s="1"/>
  <c r="F27" i="15"/>
  <c r="C28" i="31" s="1"/>
  <c r="A11" i="31"/>
  <c r="A12" i="31"/>
  <c r="A10" i="31"/>
  <c r="A13" i="31"/>
  <c r="A14" i="31"/>
  <c r="A15" i="31"/>
  <c r="A16" i="31"/>
  <c r="A17" i="31"/>
  <c r="A18" i="31"/>
  <c r="A19" i="31"/>
  <c r="A20" i="31"/>
  <c r="A21" i="31"/>
  <c r="A22" i="31"/>
  <c r="A23" i="31"/>
  <c r="A24" i="31"/>
  <c r="A25" i="31"/>
  <c r="A26" i="31"/>
  <c r="A27" i="31"/>
  <c r="A28" i="31"/>
  <c r="A29" i="31"/>
  <c r="A17" i="15"/>
  <c r="A18" i="15"/>
  <c r="A19" i="15"/>
  <c r="A20" i="15"/>
  <c r="A21" i="15"/>
  <c r="A22" i="15"/>
  <c r="A23" i="15"/>
  <c r="B23" i="15"/>
  <c r="A24" i="15"/>
  <c r="A25" i="15"/>
  <c r="A26" i="15"/>
  <c r="A27" i="15"/>
  <c r="A28" i="15"/>
  <c r="A16" i="15"/>
  <c r="A15" i="15"/>
  <c r="A14" i="15"/>
  <c r="A13" i="15"/>
  <c r="A12" i="15"/>
  <c r="A11" i="15"/>
  <c r="A10" i="15"/>
  <c r="A9" i="15"/>
  <c r="D44" i="9" l="1"/>
  <c r="D44" i="39"/>
  <c r="D74" i="9"/>
  <c r="D74" i="39"/>
  <c r="C68" i="9"/>
  <c r="C68" i="39"/>
  <c r="C86" i="9"/>
  <c r="C86" i="39"/>
  <c r="C122" i="9"/>
  <c r="C122" i="39"/>
  <c r="C110" i="9"/>
  <c r="C110" i="39"/>
  <c r="C14" i="9"/>
  <c r="C14" i="39"/>
  <c r="N28" i="15"/>
  <c r="D29" i="31" s="1"/>
  <c r="D122" i="39"/>
  <c r="C116" i="9"/>
  <c r="C116" i="39"/>
  <c r="C56" i="9"/>
  <c r="C56" i="39"/>
  <c r="C80" i="9"/>
  <c r="C80" i="39"/>
  <c r="M17" i="15"/>
  <c r="D56" i="39" s="1"/>
  <c r="M14" i="15"/>
  <c r="D38" i="39" s="1"/>
  <c r="N17" i="15"/>
  <c r="D18" i="31" s="1"/>
  <c r="D56" i="9"/>
  <c r="C21" i="35"/>
  <c r="E21" i="35" s="1"/>
  <c r="G21" i="35" s="1"/>
  <c r="N14" i="15"/>
  <c r="D15" i="31" s="1"/>
  <c r="C19" i="35"/>
  <c r="E19" i="35" s="1"/>
  <c r="G19" i="35" s="1"/>
  <c r="C27" i="35"/>
  <c r="E27" i="35" s="1"/>
  <c r="G27" i="35" s="1"/>
  <c r="C28" i="35"/>
  <c r="E28" i="35" s="1"/>
  <c r="G28" i="35" s="1"/>
  <c r="D26" i="9"/>
  <c r="N12" i="15"/>
  <c r="D13" i="31" s="1"/>
  <c r="C26" i="35"/>
  <c r="E26" i="35" s="1"/>
  <c r="G26" i="35" s="1"/>
  <c r="M22" i="15"/>
  <c r="N15" i="15"/>
  <c r="D16" i="31" s="1"/>
  <c r="F11" i="15"/>
  <c r="C12" i="31" s="1"/>
  <c r="E12" i="31" s="1"/>
  <c r="C17" i="35"/>
  <c r="E17" i="35" s="1"/>
  <c r="G17" i="35" s="1"/>
  <c r="F21" i="15"/>
  <c r="C22" i="31" s="1"/>
  <c r="E22" i="31" s="1"/>
  <c r="E25" i="15"/>
  <c r="F20" i="15"/>
  <c r="C21" i="31" s="1"/>
  <c r="E21" i="31" s="1"/>
  <c r="N20" i="15"/>
  <c r="D21" i="31" s="1"/>
  <c r="E13" i="15"/>
  <c r="C32" i="39" s="1"/>
  <c r="M26" i="15"/>
  <c r="D110" i="39" s="1"/>
  <c r="E14" i="15"/>
  <c r="C22" i="35"/>
  <c r="E22" i="35" s="1"/>
  <c r="G22" i="35" s="1"/>
  <c r="M23" i="15"/>
  <c r="F24" i="15"/>
  <c r="C25" i="31" s="1"/>
  <c r="E25" i="31" s="1"/>
  <c r="F26" i="15"/>
  <c r="C27" i="31" s="1"/>
  <c r="F12" i="15"/>
  <c r="C13" i="31" s="1"/>
  <c r="M18" i="15"/>
  <c r="M10" i="15"/>
  <c r="F10" i="15"/>
  <c r="C11" i="31" s="1"/>
  <c r="M27" i="15"/>
  <c r="M25" i="15"/>
  <c r="D104" i="39" s="1"/>
  <c r="M24" i="15"/>
  <c r="D98" i="39" s="1"/>
  <c r="M21" i="15"/>
  <c r="D80" i="39" s="1"/>
  <c r="M16" i="15"/>
  <c r="D50" i="39" s="1"/>
  <c r="M13" i="15"/>
  <c r="D32" i="39" s="1"/>
  <c r="M11" i="15"/>
  <c r="D20" i="39" s="1"/>
  <c r="B110" i="9"/>
  <c r="B13" i="15"/>
  <c r="B13" i="35"/>
  <c r="B13" i="31"/>
  <c r="B26" i="15"/>
  <c r="B12" i="15"/>
  <c r="B17" i="31"/>
  <c r="B18" i="15"/>
  <c r="B17" i="35"/>
  <c r="B25" i="35"/>
  <c r="B104" i="9"/>
  <c r="B20" i="31"/>
  <c r="B14" i="31"/>
  <c r="B25" i="15"/>
  <c r="B19" i="15"/>
  <c r="B38" i="9"/>
  <c r="B21" i="15"/>
  <c r="B14" i="15"/>
  <c r="B21" i="31"/>
  <c r="B14" i="35"/>
  <c r="B14" i="9"/>
  <c r="B68" i="9"/>
  <c r="B16" i="31"/>
  <c r="B12" i="31"/>
  <c r="B27" i="15"/>
  <c r="B23" i="35"/>
  <c r="B24" i="31"/>
  <c r="B20" i="35"/>
  <c r="B20" i="15"/>
  <c r="B19" i="31"/>
  <c r="B11" i="35"/>
  <c r="B28" i="31"/>
  <c r="B16" i="35"/>
  <c r="B21" i="35"/>
  <c r="B17" i="15"/>
  <c r="B11" i="15"/>
  <c r="B16" i="15"/>
  <c r="B22" i="31"/>
  <c r="B18" i="31"/>
  <c r="B12" i="35"/>
  <c r="B27" i="35"/>
  <c r="B44" i="9"/>
  <c r="B22" i="15"/>
  <c r="B27" i="31"/>
  <c r="B23" i="31"/>
  <c r="B10" i="35"/>
  <c r="B18" i="35"/>
  <c r="B22" i="35"/>
  <c r="B11" i="31"/>
  <c r="B15" i="15"/>
  <c r="B24" i="15"/>
  <c r="B29" i="31"/>
  <c r="B25" i="31"/>
  <c r="B24" i="35"/>
  <c r="B28" i="35"/>
  <c r="D104" i="9"/>
  <c r="N25" i="15"/>
  <c r="D26" i="31" s="1"/>
  <c r="D98" i="9"/>
  <c r="E19" i="31"/>
  <c r="N11" i="15"/>
  <c r="D12" i="31" s="1"/>
  <c r="C92" i="9"/>
  <c r="E17" i="31"/>
  <c r="E23" i="31"/>
  <c r="E16" i="31"/>
  <c r="N26" i="15"/>
  <c r="D27" i="31" s="1"/>
  <c r="D110" i="9"/>
  <c r="D50" i="9"/>
  <c r="E28" i="31"/>
  <c r="E13" i="31"/>
  <c r="E27" i="31"/>
  <c r="E29" i="31"/>
  <c r="C74" i="9"/>
  <c r="C26" i="9"/>
  <c r="N21" i="15"/>
  <c r="D22" i="31" s="1"/>
  <c r="D80" i="9"/>
  <c r="D32" i="9"/>
  <c r="N13" i="15"/>
  <c r="D14" i="31" s="1"/>
  <c r="C98" i="9"/>
  <c r="E14" i="31"/>
  <c r="E26" i="31"/>
  <c r="D122" i="9"/>
  <c r="N19" i="15"/>
  <c r="D20" i="31" s="1"/>
  <c r="C20" i="9"/>
  <c r="C50" i="9"/>
  <c r="C32" i="9"/>
  <c r="B122" i="9"/>
  <c r="E15" i="15"/>
  <c r="C44" i="39" s="1"/>
  <c r="E18" i="15"/>
  <c r="C62" i="39" s="1"/>
  <c r="F23" i="15"/>
  <c r="C24" i="31" s="1"/>
  <c r="D68" i="9"/>
  <c r="E9" i="15"/>
  <c r="M9" i="15"/>
  <c r="B9" i="35"/>
  <c r="B8" i="9"/>
  <c r="B10" i="31"/>
  <c r="C10" i="35" l="1"/>
  <c r="E10" i="35" s="1"/>
  <c r="D116" i="9"/>
  <c r="D116" i="39"/>
  <c r="C38" i="9"/>
  <c r="C38" i="39"/>
  <c r="N16" i="15"/>
  <c r="D17" i="31" s="1"/>
  <c r="D20" i="9"/>
  <c r="N24" i="15"/>
  <c r="D25" i="31" s="1"/>
  <c r="N10" i="15"/>
  <c r="D11" i="31" s="1"/>
  <c r="E11" i="31" s="1"/>
  <c r="D14" i="39"/>
  <c r="D62" i="9"/>
  <c r="D62" i="39"/>
  <c r="D92" i="9"/>
  <c r="D92" i="39"/>
  <c r="C104" i="9"/>
  <c r="C25" i="35" s="1"/>
  <c r="E25" i="35" s="1"/>
  <c r="G25" i="35" s="1"/>
  <c r="C104" i="39"/>
  <c r="D86" i="9"/>
  <c r="D86" i="39"/>
  <c r="D38" i="9"/>
  <c r="D8" i="9"/>
  <c r="D8" i="39"/>
  <c r="C8" i="9"/>
  <c r="C8" i="39"/>
  <c r="C24" i="35"/>
  <c r="E24" i="35" s="1"/>
  <c r="G24" i="35" s="1"/>
  <c r="C13" i="35"/>
  <c r="E13" i="35" s="1"/>
  <c r="G13" i="35" s="1"/>
  <c r="C16" i="35"/>
  <c r="E16" i="35" s="1"/>
  <c r="G16" i="35" s="1"/>
  <c r="N27" i="15"/>
  <c r="D28" i="31" s="1"/>
  <c r="C12" i="35"/>
  <c r="E12" i="35" s="1"/>
  <c r="G12" i="35" s="1"/>
  <c r="C20" i="35"/>
  <c r="E20" i="35" s="1"/>
  <c r="G20" i="35" s="1"/>
  <c r="C14" i="35"/>
  <c r="E14" i="35" s="1"/>
  <c r="G14" i="35" s="1"/>
  <c r="N23" i="15"/>
  <c r="D24" i="31" s="1"/>
  <c r="C23" i="35"/>
  <c r="E23" i="35" s="1"/>
  <c r="G23" i="35" s="1"/>
  <c r="C11" i="35"/>
  <c r="E11" i="35" s="1"/>
  <c r="G11" i="35" s="1"/>
  <c r="N18" i="15"/>
  <c r="D19" i="31" s="1"/>
  <c r="N22" i="15"/>
  <c r="D23" i="31" s="1"/>
  <c r="D14" i="9"/>
  <c r="N9" i="15"/>
  <c r="D10" i="31" s="1"/>
  <c r="E10" i="31" s="1"/>
  <c r="E24" i="31"/>
  <c r="C44" i="9"/>
  <c r="C62" i="9"/>
  <c r="I14" i="31" l="1"/>
  <c r="C14" i="37" s="1"/>
  <c r="B15" i="33"/>
  <c r="B16" i="33"/>
  <c r="B17" i="33"/>
  <c r="B14" i="33"/>
  <c r="J14" i="31"/>
  <c r="D14" i="37" s="1"/>
  <c r="C18" i="35"/>
  <c r="E18" i="35" s="1"/>
  <c r="G18" i="35" s="1"/>
  <c r="C15" i="35"/>
  <c r="E15" i="35" s="1"/>
  <c r="G15" i="35" s="1"/>
  <c r="J12" i="31"/>
  <c r="D12" i="37" s="1"/>
  <c r="I13" i="31"/>
  <c r="C13" i="37" s="1"/>
  <c r="I11" i="31"/>
  <c r="C11" i="37" s="1"/>
  <c r="L13" i="31"/>
  <c r="F13" i="37" s="1"/>
  <c r="L12" i="31"/>
  <c r="F12" i="37" s="1"/>
  <c r="L14" i="31"/>
  <c r="F14" i="37" s="1"/>
  <c r="K11" i="31"/>
  <c r="E11" i="37" s="1"/>
  <c r="L10" i="31"/>
  <c r="F10" i="37" s="1"/>
  <c r="K12" i="31"/>
  <c r="E12" i="37" s="1"/>
  <c r="K10" i="31"/>
  <c r="E10" i="37" s="1"/>
  <c r="M13" i="31"/>
  <c r="G13" i="37" s="1"/>
  <c r="M10" i="31"/>
  <c r="G10" i="37" s="1"/>
  <c r="K13" i="31"/>
  <c r="E13" i="37" s="1"/>
  <c r="I10" i="31"/>
  <c r="C10" i="37" s="1"/>
  <c r="M12" i="31"/>
  <c r="G12" i="37" s="1"/>
  <c r="J13" i="31"/>
  <c r="D13" i="37" s="1"/>
  <c r="M11" i="31"/>
  <c r="G11" i="37" s="1"/>
  <c r="K14" i="31"/>
  <c r="E14" i="37" s="1"/>
  <c r="J10" i="31"/>
  <c r="D10" i="37" s="1"/>
  <c r="I12" i="31"/>
  <c r="C12" i="37" s="1"/>
  <c r="J11" i="31"/>
  <c r="D11" i="37" s="1"/>
  <c r="L11" i="31"/>
  <c r="F11" i="37" s="1"/>
  <c r="M14" i="31"/>
  <c r="G14" i="37" s="1"/>
  <c r="D10" i="35" l="1"/>
  <c r="F10" i="35" s="1"/>
  <c r="G10" i="35" s="1"/>
  <c r="B18" i="33"/>
  <c r="C17" i="33" s="1"/>
  <c r="C9" i="35" l="1"/>
  <c r="E9" i="35" s="1"/>
  <c r="F9" i="35"/>
  <c r="B21" i="33"/>
  <c r="C15" i="33"/>
  <c r="C16" i="33"/>
  <c r="C14" i="33"/>
  <c r="C18" i="33"/>
  <c r="N13" i="35" l="1"/>
  <c r="N14" i="37" s="1"/>
  <c r="L13" i="35"/>
  <c r="L14" i="37" s="1"/>
  <c r="L12" i="35"/>
  <c r="L13" i="37" s="1"/>
  <c r="N12" i="35"/>
  <c r="N13" i="37" s="1"/>
  <c r="O9" i="35"/>
  <c r="O10" i="37" s="1"/>
  <c r="K10" i="35"/>
  <c r="K11" i="37" s="1"/>
  <c r="N10" i="35"/>
  <c r="N11" i="37" s="1"/>
  <c r="M13" i="35"/>
  <c r="M14" i="37" s="1"/>
  <c r="K12" i="35"/>
  <c r="K13" i="37" s="1"/>
  <c r="M12" i="35"/>
  <c r="M13" i="37" s="1"/>
  <c r="L11" i="35"/>
  <c r="L12" i="37" s="1"/>
  <c r="O12" i="35"/>
  <c r="O13" i="37" s="1"/>
  <c r="O13" i="35"/>
  <c r="O14" i="37" s="1"/>
  <c r="L9" i="35"/>
  <c r="L10" i="37" s="1"/>
  <c r="N9" i="35"/>
  <c r="N10" i="37" s="1"/>
  <c r="O11" i="35"/>
  <c r="O12" i="37" s="1"/>
  <c r="O10" i="35"/>
  <c r="O11" i="37" s="1"/>
  <c r="M10" i="35"/>
  <c r="M11" i="37" s="1"/>
  <c r="K9" i="35"/>
  <c r="K10" i="37" s="1"/>
  <c r="L10" i="35"/>
  <c r="L11" i="37" s="1"/>
  <c r="M9" i="35"/>
  <c r="M10" i="37" s="1"/>
  <c r="K13" i="35"/>
  <c r="K14" i="37" s="1"/>
  <c r="N11" i="35"/>
  <c r="N12" i="37" s="1"/>
  <c r="G9" i="35"/>
  <c r="M11" i="35"/>
  <c r="M12" i="37" s="1"/>
  <c r="K11" i="35"/>
  <c r="K12" i="37" s="1"/>
  <c r="D14" i="33" l="1"/>
  <c r="D16" i="33"/>
  <c r="D17" i="33"/>
  <c r="D15" i="33"/>
  <c r="D18" i="33" l="1"/>
  <c r="E18" i="33" s="1"/>
  <c r="E15" i="33" l="1"/>
  <c r="E16" i="33"/>
  <c r="D21" i="33"/>
  <c r="E17" i="33"/>
  <c r="E14"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804ECC3A-CE05-43BB-AE42-38E7D3D95E6C}">
      <text>
        <r>
          <rPr>
            <b/>
            <sz val="9"/>
            <color indexed="81"/>
            <rFont val="Tahoma"/>
            <family val="2"/>
          </rPr>
          <t>Utilice lista de despliegue</t>
        </r>
        <r>
          <rPr>
            <sz val="9"/>
            <color indexed="81"/>
            <rFont val="Tahoma"/>
            <family val="2"/>
          </rPr>
          <t xml:space="preserve">
</t>
        </r>
      </text>
    </comment>
    <comment ref="C8" authorId="0" shapeId="0" xr:uid="{3188B1E7-2823-48AF-A364-147B558E7CA2}">
      <text>
        <r>
          <rPr>
            <b/>
            <sz val="9"/>
            <color indexed="81"/>
            <rFont val="Tahoma"/>
            <family val="2"/>
          </rPr>
          <t>Utilice lista de despliegue, depende de haber seleccionado lista en B8</t>
        </r>
        <r>
          <rPr>
            <sz val="9"/>
            <color indexed="81"/>
            <rFont val="Tahoma"/>
            <family val="2"/>
          </rPr>
          <t xml:space="preserve">
</t>
        </r>
      </text>
    </comment>
    <comment ref="E8" authorId="0" shapeId="0" xr:uid="{37756E19-C9C7-4144-9CB9-0C564DFFC310}">
      <text>
        <r>
          <rPr>
            <b/>
            <sz val="9"/>
            <color indexed="81"/>
            <rFont val="Tahoma"/>
            <charset val="1"/>
          </rPr>
          <t>Celda parametrizada no modifcar</t>
        </r>
        <r>
          <rPr>
            <sz val="9"/>
            <color indexed="81"/>
            <rFont val="Tahoma"/>
            <charset val="1"/>
          </rPr>
          <t xml:space="preserve">
</t>
        </r>
      </text>
    </comment>
    <comment ref="F8" authorId="0" shapeId="0" xr:uid="{22AA301F-AD38-4541-B48A-4F106BAEA383}">
      <text>
        <r>
          <rPr>
            <b/>
            <sz val="9"/>
            <color indexed="81"/>
            <rFont val="Tahoma"/>
            <family val="2"/>
          </rPr>
          <t>Utilice lista de despliegue</t>
        </r>
      </text>
    </comment>
    <comment ref="G8" authorId="0" shapeId="0" xr:uid="{F10D5BC8-D73B-4F57-BC5A-6D8AB8442A93}">
      <text>
        <r>
          <rPr>
            <b/>
            <sz val="9"/>
            <color indexed="81"/>
            <rFont val="Tahoma"/>
            <family val="2"/>
          </rPr>
          <t>Utilice lista de despliegue</t>
        </r>
        <r>
          <rPr>
            <sz val="9"/>
            <color indexed="81"/>
            <rFont val="Tahoma"/>
            <family val="2"/>
          </rPr>
          <t xml:space="preserve">
</t>
        </r>
      </text>
    </comment>
    <comment ref="H8" authorId="0" shapeId="0" xr:uid="{30E92E32-14F9-4F86-9E4B-CE390D5CC167}">
      <text>
        <r>
          <rPr>
            <b/>
            <sz val="9"/>
            <color indexed="81"/>
            <rFont val="Tahoma"/>
            <family val="2"/>
          </rPr>
          <t>inicie redacción del riesgo utilizando estructura definida</t>
        </r>
        <r>
          <rPr>
            <sz val="9"/>
            <color indexed="81"/>
            <rFont val="Tahoma"/>
            <family val="2"/>
          </rPr>
          <t xml:space="preserve">
</t>
        </r>
      </text>
    </comment>
    <comment ref="I8" authorId="0" shapeId="0" xr:uid="{2ABBAEF3-87D4-41F2-8792-083588863FFE}">
      <text>
        <r>
          <rPr>
            <b/>
            <sz val="9"/>
            <color indexed="81"/>
            <rFont val="Tahoma"/>
            <family val="2"/>
          </rPr>
          <t>Continue redacción del riesgo, defina causa raíz</t>
        </r>
        <r>
          <rPr>
            <sz val="9"/>
            <color indexed="81"/>
            <rFont val="Tahoma"/>
            <family val="2"/>
          </rPr>
          <t xml:space="preserve">
</t>
        </r>
      </text>
    </comment>
    <comment ref="J8" authorId="0" shapeId="0" xr:uid="{27CF316A-F08C-4D1B-8796-8BF6C9832C8D}">
      <text>
        <r>
          <rPr>
            <b/>
            <sz val="9"/>
            <color indexed="81"/>
            <rFont val="Tahoma"/>
            <family val="2"/>
          </rPr>
          <t>Esta celda concatena redacción del riesgo, no modificar.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62230B18-BC14-4698-81B1-1F564289DF7C}">
      <text>
        <r>
          <rPr>
            <b/>
            <sz val="9"/>
            <color indexed="81"/>
            <rFont val="Tahoma"/>
            <charset val="1"/>
          </rPr>
          <t>Celda parametrizada no modificar</t>
        </r>
        <r>
          <rPr>
            <sz val="9"/>
            <color indexed="81"/>
            <rFont val="Tahoma"/>
            <charset val="1"/>
          </rPr>
          <t xml:space="preserve">
</t>
        </r>
      </text>
    </comment>
    <comment ref="C8" authorId="0" shapeId="0" xr:uid="{6A28BEF0-30D3-450F-92EE-1A44E0B22816}">
      <text>
        <r>
          <rPr>
            <b/>
            <sz val="9"/>
            <color indexed="81"/>
            <rFont val="Tahoma"/>
            <family val="2"/>
          </rPr>
          <t>Diligencie número de veces.</t>
        </r>
        <r>
          <rPr>
            <sz val="9"/>
            <color indexed="81"/>
            <rFont val="Tahoma"/>
            <family val="2"/>
          </rPr>
          <t xml:space="preserve">
</t>
        </r>
      </text>
    </comment>
    <comment ref="D8" authorId="0" shapeId="0" xr:uid="{06341778-30E3-4DA1-AC95-8B5D7194E01B}">
      <text>
        <r>
          <rPr>
            <b/>
            <sz val="9"/>
            <color indexed="81"/>
            <rFont val="Tahoma"/>
            <family val="2"/>
          </rPr>
          <t>Celda parametrizada no modificar.</t>
        </r>
        <r>
          <rPr>
            <sz val="9"/>
            <color indexed="81"/>
            <rFont val="Tahoma"/>
            <family val="2"/>
          </rPr>
          <t xml:space="preserve">
</t>
        </r>
      </text>
    </comment>
    <comment ref="E8" authorId="0" shapeId="0" xr:uid="{2919FF2B-00AF-4A47-843F-FD6A54B87413}">
      <text>
        <r>
          <rPr>
            <b/>
            <sz val="9"/>
            <color indexed="81"/>
            <rFont val="Tahoma"/>
            <family val="2"/>
          </rPr>
          <t>Celda parametrizada no modificar.</t>
        </r>
        <r>
          <rPr>
            <sz val="9"/>
            <color indexed="81"/>
            <rFont val="Tahoma"/>
            <family val="2"/>
          </rPr>
          <t xml:space="preserve">
</t>
        </r>
      </text>
    </comment>
    <comment ref="F8" authorId="0" shapeId="0" xr:uid="{CF16165C-820C-46AA-8701-7FA44BA0EB5C}">
      <text>
        <r>
          <rPr>
            <b/>
            <sz val="9"/>
            <color indexed="81"/>
            <rFont val="Tahoma"/>
            <family val="2"/>
          </rPr>
          <t>Celda parametrizada no modificar.</t>
        </r>
        <r>
          <rPr>
            <sz val="9"/>
            <color indexed="81"/>
            <rFont val="Tahoma"/>
            <family val="2"/>
          </rPr>
          <t xml:space="preserve">
</t>
        </r>
      </text>
    </comment>
    <comment ref="G8" authorId="0" shapeId="0" xr:uid="{AB661C79-502F-4B46-933C-931440F516C1}">
      <text>
        <r>
          <rPr>
            <b/>
            <sz val="9"/>
            <color indexed="81"/>
            <rFont val="Tahoma"/>
            <family val="2"/>
          </rPr>
          <t>Utilice lista de despliegue</t>
        </r>
        <r>
          <rPr>
            <sz val="9"/>
            <color indexed="81"/>
            <rFont val="Tahoma"/>
            <family val="2"/>
          </rPr>
          <t xml:space="preserve">
</t>
        </r>
      </text>
    </comment>
    <comment ref="H8" authorId="0" shapeId="0" xr:uid="{15B58A13-537B-4C09-A1F7-FABBF9645FB0}">
      <text>
        <r>
          <rPr>
            <b/>
            <sz val="9"/>
            <color indexed="81"/>
            <rFont val="Tahoma"/>
            <family val="2"/>
          </rPr>
          <t>Celda parametrizada no modificar.</t>
        </r>
        <r>
          <rPr>
            <sz val="9"/>
            <color indexed="81"/>
            <rFont val="Tahoma"/>
            <family val="2"/>
          </rPr>
          <t xml:space="preserve">
</t>
        </r>
      </text>
    </comment>
    <comment ref="I8" authorId="0" shapeId="0" xr:uid="{3379832C-E081-4E3C-AE77-D8BEF9091CB7}">
      <text>
        <r>
          <rPr>
            <b/>
            <sz val="9"/>
            <color indexed="81"/>
            <rFont val="Tahoma"/>
            <family val="2"/>
          </rPr>
          <t>Celda parametrizada no modificar.</t>
        </r>
        <r>
          <rPr>
            <sz val="9"/>
            <color indexed="81"/>
            <rFont val="Tahoma"/>
            <family val="2"/>
          </rPr>
          <t xml:space="preserve">
</t>
        </r>
      </text>
    </comment>
    <comment ref="J8" authorId="0" shapeId="0" xr:uid="{86B6DB5C-3AFC-4877-AE50-F5B7A606D4A1}">
      <text>
        <r>
          <rPr>
            <b/>
            <sz val="9"/>
            <color indexed="81"/>
            <rFont val="Tahoma"/>
            <family val="2"/>
          </rPr>
          <t>Utilice lista de despliegue.</t>
        </r>
      </text>
    </comment>
    <comment ref="K8" authorId="0" shapeId="0" xr:uid="{B8AA2830-C536-4F3A-927B-1C68A30BCC82}">
      <text>
        <r>
          <rPr>
            <b/>
            <sz val="9"/>
            <color indexed="81"/>
            <rFont val="Tahoma"/>
            <family val="2"/>
          </rPr>
          <t>Celda parametrizada no modificar.</t>
        </r>
        <r>
          <rPr>
            <sz val="9"/>
            <color indexed="81"/>
            <rFont val="Tahoma"/>
            <family val="2"/>
          </rPr>
          <t xml:space="preserve">
</t>
        </r>
      </text>
    </comment>
    <comment ref="L8" authorId="0" shapeId="0" xr:uid="{67EAE7A3-A4CC-45DC-B262-BAF9A65F8A76}">
      <text>
        <r>
          <rPr>
            <b/>
            <sz val="9"/>
            <color indexed="81"/>
            <rFont val="Tahoma"/>
            <family val="2"/>
          </rPr>
          <t>Celda parametrizada no modificar.</t>
        </r>
        <r>
          <rPr>
            <sz val="9"/>
            <color indexed="81"/>
            <rFont val="Tahoma"/>
            <family val="2"/>
          </rPr>
          <t xml:space="preserve">
</t>
        </r>
      </text>
    </comment>
    <comment ref="M8" authorId="0" shapeId="0" xr:uid="{FE3C94F2-D61E-4553-B8E0-F076A0781C0F}">
      <text>
        <r>
          <rPr>
            <b/>
            <sz val="9"/>
            <color indexed="81"/>
            <rFont val="Tahoma"/>
            <family val="2"/>
          </rPr>
          <t>Celda parametrizada no modificar.</t>
        </r>
      </text>
    </comment>
    <comment ref="N8" authorId="0" shapeId="0" xr:uid="{440624CA-98F3-417F-B736-80BBA053C9A6}">
      <text>
        <r>
          <rPr>
            <b/>
            <sz val="9"/>
            <color indexed="81"/>
            <rFont val="Tahoma"/>
            <family val="2"/>
          </rPr>
          <t>Celda parametrizada no modificar.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8" authorId="0" shapeId="0" xr:uid="{CDE357D3-4EA5-42A9-BDF3-95A8674EEDF6}">
      <text>
        <r>
          <rPr>
            <b/>
            <sz val="9"/>
            <color indexed="81"/>
            <rFont val="Tahoma"/>
            <family val="2"/>
          </rPr>
          <t>Celdas parametrizadas no modificar.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F7" authorId="0" shapeId="0" xr:uid="{54BDD19A-69DA-4CC0-AD84-014596916193}">
      <text>
        <r>
          <rPr>
            <b/>
            <sz val="9"/>
            <color indexed="81"/>
            <rFont val="Tahoma"/>
            <family val="2"/>
          </rPr>
          <t>Inicie redacción del control, de acuerdo con estructura propuesta.</t>
        </r>
        <r>
          <rPr>
            <sz val="9"/>
            <color indexed="81"/>
            <rFont val="Tahoma"/>
            <family val="2"/>
          </rPr>
          <t xml:space="preserve">
</t>
        </r>
      </text>
    </comment>
    <comment ref="G7" authorId="0" shapeId="0" xr:uid="{D6C944C7-F3A2-4EE2-8BBA-697616F2B4AA}">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D11DC1ED-0C71-49AD-A6C1-0E8C3BDEA8C5}">
      <text>
        <r>
          <rPr>
            <b/>
            <sz val="9"/>
            <color indexed="81"/>
            <rFont val="Tahoma"/>
            <family val="2"/>
          </rPr>
          <t>Continue redacción aplique atributos de formalización del control.</t>
        </r>
        <r>
          <rPr>
            <sz val="9"/>
            <color indexed="81"/>
            <rFont val="Tahoma"/>
            <family val="2"/>
          </rPr>
          <t xml:space="preserve">
</t>
        </r>
      </text>
    </comment>
    <comment ref="I7" authorId="0" shapeId="0" xr:uid="{4F64D659-31FF-4154-A2D4-DBD55386AE6E}">
      <text>
        <r>
          <rPr>
            <b/>
            <sz val="9"/>
            <color indexed="81"/>
            <rFont val="Tahoma"/>
            <family val="2"/>
          </rPr>
          <t>Concatena redacción del control, NO modificar.</t>
        </r>
        <r>
          <rPr>
            <sz val="9"/>
            <color indexed="81"/>
            <rFont val="Tahoma"/>
            <family val="2"/>
          </rPr>
          <t xml:space="preserve">
</t>
        </r>
      </text>
    </comment>
    <comment ref="J7" authorId="0" shapeId="0" xr:uid="{03BA8260-6FC0-4287-9099-2946FE95D8C2}">
      <text>
        <r>
          <rPr>
            <b/>
            <sz val="9"/>
            <color indexed="81"/>
            <rFont val="Tahoma"/>
            <family val="2"/>
          </rPr>
          <t>Utilice lista de despliegue.</t>
        </r>
        <r>
          <rPr>
            <sz val="9"/>
            <color indexed="81"/>
            <rFont val="Tahoma"/>
            <family val="2"/>
          </rPr>
          <t xml:space="preserve">
</t>
        </r>
      </text>
    </comment>
    <comment ref="K7" authorId="0" shapeId="0" xr:uid="{F6D510D6-6527-4083-9305-01ED32002DFC}">
      <text>
        <r>
          <rPr>
            <b/>
            <sz val="9"/>
            <color indexed="81"/>
            <rFont val="Tahoma"/>
            <family val="2"/>
          </rPr>
          <t>Celda parametrizada NO modificar.</t>
        </r>
        <r>
          <rPr>
            <sz val="9"/>
            <color indexed="81"/>
            <rFont val="Tahoma"/>
            <family val="2"/>
          </rPr>
          <t xml:space="preserve">
</t>
        </r>
      </text>
    </comment>
    <comment ref="L7" authorId="0" shapeId="0" xr:uid="{570D0D7D-0F17-443F-8A37-5008F2EFCCE8}">
      <text>
        <r>
          <rPr>
            <b/>
            <sz val="9"/>
            <color indexed="81"/>
            <rFont val="Tahoma"/>
            <family val="2"/>
          </rPr>
          <t>Celda parametrizada NO modificar.</t>
        </r>
        <r>
          <rPr>
            <sz val="9"/>
            <color indexed="81"/>
            <rFont val="Tahoma"/>
            <family val="2"/>
          </rPr>
          <t xml:space="preserve">
</t>
        </r>
      </text>
    </comment>
    <comment ref="M7" authorId="0" shapeId="0" xr:uid="{05CF1F33-E53C-42FE-8A06-60089B40B8AE}">
      <text>
        <r>
          <rPr>
            <b/>
            <sz val="9"/>
            <color indexed="81"/>
            <rFont val="Tahoma"/>
            <family val="2"/>
          </rPr>
          <t>Utilice lista de despliegue.</t>
        </r>
        <r>
          <rPr>
            <sz val="9"/>
            <color indexed="81"/>
            <rFont val="Tahoma"/>
            <family val="2"/>
          </rPr>
          <t xml:space="preserve">
</t>
        </r>
      </text>
    </comment>
    <comment ref="N7" authorId="0" shapeId="0" xr:uid="{564D8165-A5D5-4B78-9773-DA82FAEC74F8}">
      <text>
        <r>
          <rPr>
            <b/>
            <sz val="9"/>
            <color indexed="81"/>
            <rFont val="Tahoma"/>
            <family val="2"/>
          </rPr>
          <t>Celda parametrizada NO modificar.</t>
        </r>
        <r>
          <rPr>
            <sz val="9"/>
            <color indexed="81"/>
            <rFont val="Tahoma"/>
            <family val="2"/>
          </rPr>
          <t xml:space="preserve">
</t>
        </r>
      </text>
    </comment>
    <comment ref="O7" authorId="0" shapeId="0" xr:uid="{AEC45E90-0367-4390-8B9F-45FBEDEA7FF0}">
      <text>
        <r>
          <rPr>
            <b/>
            <sz val="9"/>
            <color indexed="81"/>
            <rFont val="Tahoma"/>
            <family val="2"/>
          </rPr>
          <t>Utilice lista de despliegue.</t>
        </r>
        <r>
          <rPr>
            <sz val="9"/>
            <color indexed="81"/>
            <rFont val="Tahoma"/>
            <family val="2"/>
          </rPr>
          <t xml:space="preserve">
</t>
        </r>
      </text>
    </comment>
    <comment ref="P7" authorId="0" shapeId="0" xr:uid="{DBA2F1F3-A5D1-4C64-9396-F954EC3BD0E3}">
      <text>
        <r>
          <rPr>
            <b/>
            <sz val="9"/>
            <color indexed="81"/>
            <rFont val="Tahoma"/>
            <family val="2"/>
          </rPr>
          <t>Utilice lista de despliegue.</t>
        </r>
        <r>
          <rPr>
            <sz val="9"/>
            <color indexed="81"/>
            <rFont val="Tahoma"/>
            <family val="2"/>
          </rPr>
          <t xml:space="preserve">
</t>
        </r>
      </text>
    </comment>
    <comment ref="Q7" authorId="0" shapeId="0" xr:uid="{69B6033E-A0F2-4D4B-8766-7E5FFA3F4919}">
      <text>
        <r>
          <rPr>
            <b/>
            <sz val="9"/>
            <color indexed="81"/>
            <rFont val="Tahoma"/>
            <family val="2"/>
          </rPr>
          <t>Utilice lista de despliegue.</t>
        </r>
        <r>
          <rPr>
            <sz val="9"/>
            <color indexed="81"/>
            <rFont val="Tahoma"/>
            <family val="2"/>
          </rPr>
          <t xml:space="preserve">
</t>
        </r>
      </text>
    </comment>
    <comment ref="R7" authorId="0" shapeId="0" xr:uid="{72345545-C5FB-463A-86CD-84D788AAF4F0}">
      <text>
        <r>
          <rPr>
            <b/>
            <sz val="9"/>
            <color indexed="81"/>
            <rFont val="Tahoma"/>
            <family val="2"/>
          </rPr>
          <t>Utilice lista de despliegue.</t>
        </r>
        <r>
          <rPr>
            <sz val="9"/>
            <color indexed="81"/>
            <rFont val="Tahoma"/>
            <family val="2"/>
          </rPr>
          <t xml:space="preserve">
</t>
        </r>
      </text>
    </comment>
    <comment ref="S7" authorId="0" shapeId="0" xr:uid="{22F49B37-B899-420D-9ACC-7F2203475C13}">
      <text>
        <r>
          <rPr>
            <b/>
            <sz val="9"/>
            <color indexed="81"/>
            <rFont val="Tahoma"/>
            <family val="2"/>
          </rPr>
          <t>Celda parametrizada NO modificar.</t>
        </r>
        <r>
          <rPr>
            <sz val="9"/>
            <color indexed="81"/>
            <rFont val="Tahoma"/>
            <family val="2"/>
          </rPr>
          <t xml:space="preserve">
</t>
        </r>
      </text>
    </comment>
    <comment ref="T7" authorId="0" shapeId="0" xr:uid="{AC8305F7-DD35-47A2-B2AE-6E667EC640FF}">
      <text>
        <r>
          <rPr>
            <b/>
            <sz val="9"/>
            <color indexed="81"/>
            <rFont val="Tahoma"/>
            <family val="2"/>
          </rPr>
          <t>Celda parametrizada NO modificar.</t>
        </r>
        <r>
          <rPr>
            <sz val="9"/>
            <color indexed="81"/>
            <rFont val="Tahoma"/>
            <family val="2"/>
          </rPr>
          <t xml:space="preserve">
</t>
        </r>
      </text>
    </comment>
    <comment ref="U7" authorId="0" shapeId="0" xr:uid="{58A981A8-3F58-4331-9217-76671C7C5A3F}">
      <text>
        <r>
          <rPr>
            <b/>
            <sz val="9"/>
            <color indexed="81"/>
            <rFont val="Tahoma"/>
            <family val="2"/>
          </rPr>
          <t>Celda parametrizada NO modificar.</t>
        </r>
        <r>
          <rPr>
            <sz val="9"/>
            <color indexed="81"/>
            <rFont val="Tahoma"/>
            <family val="2"/>
          </rPr>
          <t xml:space="preserve">
</t>
        </r>
      </text>
    </comment>
    <comment ref="V7" authorId="0" shapeId="0" xr:uid="{2480328A-CA36-4637-8436-5C1A2CEBB4BE}">
      <text>
        <r>
          <rPr>
            <b/>
            <sz val="9"/>
            <color indexed="81"/>
            <rFont val="Tahoma"/>
            <family val="2"/>
          </rPr>
          <t>Digite valor final una vez se calculen todos los controles establecidos.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6" authorId="0" shapeId="0" xr:uid="{DA1E8ED0-2492-4389-A406-32EAAC17B59A}">
      <text>
        <r>
          <rPr>
            <b/>
            <sz val="9"/>
            <color indexed="81"/>
            <rFont val="Tahoma"/>
            <family val="2"/>
          </rPr>
          <t>Celda parametrizada NO modificar.</t>
        </r>
        <r>
          <rPr>
            <sz val="9"/>
            <color indexed="81"/>
            <rFont val="Tahoma"/>
            <family val="2"/>
          </rPr>
          <t xml:space="preserve">
</t>
        </r>
      </text>
    </comment>
    <comment ref="D6" authorId="0" shapeId="0" xr:uid="{9E68024F-94A5-4FB9-86C8-995FEEB9C968}">
      <text>
        <r>
          <rPr>
            <b/>
            <sz val="9"/>
            <color indexed="81"/>
            <rFont val="Tahoma"/>
            <family val="2"/>
          </rPr>
          <t>Celda parametrizada NO modificar.</t>
        </r>
      </text>
    </comment>
    <comment ref="F7" authorId="0" shapeId="0" xr:uid="{F843A8ED-4E37-4073-92E9-DEF3883C4100}">
      <text>
        <r>
          <rPr>
            <b/>
            <sz val="9"/>
            <color indexed="81"/>
            <rFont val="Tahoma"/>
            <family val="2"/>
          </rPr>
          <t>Inicie redacción del control, de acuerdo con estructura propuesta</t>
        </r>
      </text>
    </comment>
    <comment ref="G7" authorId="0" shapeId="0" xr:uid="{E1C3ACD3-9F6C-42CD-969B-3C95DFE1F6F0}">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6B8C51E3-D4FC-42D3-B0CB-E9B19FEEF7CD}">
      <text>
        <r>
          <rPr>
            <b/>
            <sz val="9"/>
            <color indexed="81"/>
            <rFont val="Tahoma"/>
            <family val="2"/>
          </rPr>
          <t>Continue redacción, aplique atributos de formalización del control.</t>
        </r>
        <r>
          <rPr>
            <sz val="9"/>
            <color indexed="81"/>
            <rFont val="Tahoma"/>
            <family val="2"/>
          </rPr>
          <t xml:space="preserve">
</t>
        </r>
      </text>
    </comment>
    <comment ref="I7" authorId="0" shapeId="0" xr:uid="{AB980B71-4F1F-453F-9C1C-C7F0E67E5A9D}">
      <text>
        <r>
          <rPr>
            <b/>
            <sz val="9"/>
            <color indexed="81"/>
            <rFont val="Tahoma"/>
            <family val="2"/>
          </rPr>
          <t>Celda conctena redacción del control NO modifique.</t>
        </r>
        <r>
          <rPr>
            <sz val="9"/>
            <color indexed="81"/>
            <rFont val="Tahoma"/>
            <family val="2"/>
          </rPr>
          <t xml:space="preserve">
</t>
        </r>
      </text>
    </comment>
    <comment ref="K7" authorId="0" shapeId="0" xr:uid="{B7A443EF-CA6B-4A2B-AA7C-FF13D3BB1894}">
      <text>
        <r>
          <rPr>
            <b/>
            <sz val="9"/>
            <color indexed="81"/>
            <rFont val="Tahoma"/>
            <family val="2"/>
          </rPr>
          <t>Celda parametrizada NO modificar.</t>
        </r>
        <r>
          <rPr>
            <sz val="9"/>
            <color indexed="81"/>
            <rFont val="Tahoma"/>
            <family val="2"/>
          </rPr>
          <t xml:space="preserve">
</t>
        </r>
      </text>
    </comment>
    <comment ref="L7" authorId="0" shapeId="0" xr:uid="{7EF2C44F-606D-4830-8EDE-A7D9C959D5B6}">
      <text>
        <r>
          <rPr>
            <b/>
            <sz val="9"/>
            <color indexed="81"/>
            <rFont val="Tahoma"/>
            <family val="2"/>
          </rPr>
          <t>Celda parametrizada NO modificar.</t>
        </r>
        <r>
          <rPr>
            <sz val="9"/>
            <color indexed="81"/>
            <rFont val="Tahoma"/>
            <family val="2"/>
          </rPr>
          <t xml:space="preserve">
</t>
        </r>
      </text>
    </comment>
    <comment ref="M7" authorId="0" shapeId="0" xr:uid="{47287BBB-0356-42DB-B816-D0FFAD9C25ED}">
      <text>
        <r>
          <rPr>
            <b/>
            <sz val="9"/>
            <color indexed="81"/>
            <rFont val="Tahoma"/>
            <family val="2"/>
          </rPr>
          <t>Utilice lista de despliegue.</t>
        </r>
        <r>
          <rPr>
            <sz val="9"/>
            <color indexed="81"/>
            <rFont val="Tahoma"/>
            <family val="2"/>
          </rPr>
          <t xml:space="preserve">
</t>
        </r>
      </text>
    </comment>
    <comment ref="N7" authorId="0" shapeId="0" xr:uid="{900489DA-3BCC-427E-8EAF-5502C9A8B35D}">
      <text>
        <r>
          <rPr>
            <b/>
            <sz val="9"/>
            <color indexed="81"/>
            <rFont val="Tahoma"/>
            <family val="2"/>
          </rPr>
          <t>Celda parametrizada NO modificar.</t>
        </r>
        <r>
          <rPr>
            <sz val="9"/>
            <color indexed="81"/>
            <rFont val="Tahoma"/>
            <family val="2"/>
          </rPr>
          <t xml:space="preserve">
</t>
        </r>
      </text>
    </comment>
    <comment ref="O7" authorId="0" shapeId="0" xr:uid="{7AB018AD-3213-4B9A-A9C6-2E629D217689}">
      <text>
        <r>
          <rPr>
            <b/>
            <sz val="9"/>
            <color indexed="81"/>
            <rFont val="Tahoma"/>
            <family val="2"/>
          </rPr>
          <t>Utilice lista de despliegue.</t>
        </r>
      </text>
    </comment>
    <comment ref="P7" authorId="0" shapeId="0" xr:uid="{6BE200C6-1F44-4403-8C88-49F5D7DBEBE7}">
      <text>
        <r>
          <rPr>
            <b/>
            <sz val="9"/>
            <color indexed="81"/>
            <rFont val="Tahoma"/>
            <family val="2"/>
          </rPr>
          <t>Utilice lista de despliegue.</t>
        </r>
        <r>
          <rPr>
            <sz val="9"/>
            <color indexed="81"/>
            <rFont val="Tahoma"/>
            <family val="2"/>
          </rPr>
          <t xml:space="preserve">
</t>
        </r>
      </text>
    </comment>
    <comment ref="R7" authorId="0" shapeId="0" xr:uid="{46581691-4E4D-45EC-9366-166A2DDB32D6}">
      <text>
        <r>
          <rPr>
            <b/>
            <sz val="9"/>
            <color indexed="81"/>
            <rFont val="Tahoma"/>
            <family val="2"/>
          </rPr>
          <t>Utilice lista de despliegue.</t>
        </r>
        <r>
          <rPr>
            <sz val="9"/>
            <color indexed="81"/>
            <rFont val="Tahoma"/>
            <family val="2"/>
          </rPr>
          <t xml:space="preserve">
</t>
        </r>
      </text>
    </comment>
    <comment ref="S7" authorId="0" shapeId="0" xr:uid="{E81E89E9-45EF-4A67-B1FF-273D7EA99A69}">
      <text>
        <r>
          <rPr>
            <b/>
            <sz val="9"/>
            <color indexed="81"/>
            <rFont val="Tahoma"/>
            <family val="2"/>
          </rPr>
          <t>Celda parametrizada NO modifcar</t>
        </r>
        <r>
          <rPr>
            <sz val="9"/>
            <color indexed="81"/>
            <rFont val="Tahoma"/>
            <family val="2"/>
          </rPr>
          <t xml:space="preserve">
</t>
        </r>
      </text>
    </comment>
    <comment ref="T7" authorId="0" shapeId="0" xr:uid="{83BBE529-BB28-4602-9BA6-1068D0552FB4}">
      <text>
        <r>
          <rPr>
            <b/>
            <sz val="9"/>
            <color indexed="81"/>
            <rFont val="Tahoma"/>
            <family val="2"/>
          </rPr>
          <t>Celda parametrizada NO modificar</t>
        </r>
      </text>
    </comment>
    <comment ref="U7" authorId="0" shapeId="0" xr:uid="{B9CF7433-9BA9-4508-9A6A-18471DED86D2}">
      <text>
        <r>
          <rPr>
            <b/>
            <sz val="9"/>
            <color indexed="81"/>
            <rFont val="Tahoma"/>
            <family val="2"/>
          </rPr>
          <t>Celda parametrizada NO modificar</t>
        </r>
        <r>
          <rPr>
            <sz val="9"/>
            <color indexed="81"/>
            <rFont val="Tahoma"/>
            <family val="2"/>
          </rPr>
          <t xml:space="preserve">
</t>
        </r>
      </text>
    </comment>
    <comment ref="V7" authorId="0" shapeId="0" xr:uid="{8F966798-9D1B-4A5E-820C-0FB3D2537CEB}">
      <text>
        <r>
          <rPr>
            <b/>
            <sz val="9"/>
            <color indexed="81"/>
            <rFont val="Tahoma"/>
            <family val="2"/>
          </rPr>
          <t>Digite valor final una vez se calculen todos los controles establecidos para impacto. En caso de no contar con controles para este aspecto, deberá digitar el valor de impacto INHERENTE originalmente calculado.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E7" authorId="0" shapeId="0" xr:uid="{1DA4C0E8-8D3A-4FA0-BCBE-DD7FCDF24E1F}">
      <text>
        <r>
          <rPr>
            <b/>
            <sz val="9"/>
            <color indexed="81"/>
            <rFont val="Tahoma"/>
            <family val="2"/>
          </rPr>
          <t>Celdas parametrizadas NO modificar.</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13" authorId="0" shapeId="0" xr:uid="{7D9B1D0D-3005-409C-BDDE-432FBF088F19}">
      <text>
        <r>
          <rPr>
            <b/>
            <sz val="9"/>
            <color indexed="81"/>
            <rFont val="Tahoma"/>
            <family val="2"/>
          </rPr>
          <t>Celdas parametrizadas NO modificar.</t>
        </r>
        <r>
          <rPr>
            <sz val="9"/>
            <color indexed="81"/>
            <rFont val="Tahoma"/>
            <family val="2"/>
          </rPr>
          <t xml:space="preserve">
</t>
        </r>
      </text>
    </comment>
    <comment ref="D13" authorId="0" shapeId="0" xr:uid="{6C41D7A8-24F3-4BA0-84FA-75807C7C9C00}">
      <text>
        <r>
          <rPr>
            <b/>
            <sz val="9"/>
            <color indexed="81"/>
            <rFont val="Tahoma"/>
            <family val="2"/>
          </rPr>
          <t>Celdas parametrizadas NO modificar.</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<sst xmlns="http://schemas.openxmlformats.org/spreadsheetml/2006/main" count="757" uniqueCount="376">
  <si>
    <t>Matriz Mapa de Riesgos</t>
  </si>
  <si>
    <t>Orientaciones Generales</t>
  </si>
  <si>
    <t>El formato de fecha es: DD/MM/AAAA</t>
  </si>
  <si>
    <t>El archivo contiene las siguientes hojas:</t>
  </si>
  <si>
    <t>Columna</t>
  </si>
  <si>
    <t>Descripción - Lineamientos para el diligenciamiento</t>
  </si>
  <si>
    <t>Proceso</t>
  </si>
  <si>
    <t>Diligencie el nombre del proceso al cual se le identificarán y valorarán los riesgos.</t>
  </si>
  <si>
    <t>Objetivo del Proceso</t>
  </si>
  <si>
    <t>Diligencie el objetivo del proceso.</t>
  </si>
  <si>
    <t>Elaboración o Actualización:</t>
  </si>
  <si>
    <t>Fecha en la que realiza el diligenciamiento o actualización del mapa de riesgos, formato (DD/MM/AAAA)</t>
  </si>
  <si>
    <t>Vigencia:</t>
  </si>
  <si>
    <t>Vigencia que tiene el mapa de riesgos fecha inicio fecha final, formato (DD/MM/AAAA)</t>
  </si>
  <si>
    <t>No. de Riesgo</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</si>
  <si>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</si>
  <si>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</si>
  <si>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</si>
  <si>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t>¿PORQUÉ?
CAUSA RAÍZ</t>
  </si>
  <si>
    <t>DESCRIPCIÓN DEL RIESGO</t>
  </si>
  <si>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</si>
  <si>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</si>
  <si>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 xml:space="preserve">3 PROBABIL E IMPACTO INHERENTE: </t>
  </si>
  <si>
    <t>No. veces que realiza la actividad al año</t>
  </si>
  <si>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</si>
  <si>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</si>
  <si>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</si>
  <si>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</si>
  <si>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</si>
  <si>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</si>
  <si>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t>Descripción del Control</t>
  </si>
  <si>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</si>
  <si>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</si>
  <si>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</si>
  <si>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</si>
  <si>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</si>
  <si>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</si>
  <si>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</si>
  <si>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</si>
  <si>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Valor Total del Control</t>
  </si>
  <si>
    <t>Se calcula automáticamente:
Peso del Control + Peso de la implementación</t>
  </si>
  <si>
    <t>Probabilidad residual</t>
  </si>
  <si>
    <t>Impacto Residual</t>
  </si>
  <si>
    <t>SEVERIDAD (NIVEL DE RIESGO)</t>
  </si>
  <si>
    <t>Tratamiento</t>
  </si>
  <si>
    <t>Estado</t>
  </si>
  <si>
    <t>VERSIÓN:</t>
  </si>
  <si>
    <t>ENTIDAD:</t>
  </si>
  <si>
    <t>PROCESO:</t>
  </si>
  <si>
    <t>OBJETIVO DEL PROCESO:</t>
  </si>
  <si>
    <t xml:space="preserve">Vigencia: </t>
  </si>
  <si>
    <t>Del</t>
  </si>
  <si>
    <t>Al</t>
  </si>
  <si>
    <t>No. de Riesgo
(Mismo consecutivo para toda la entidad)</t>
  </si>
  <si>
    <t>FACTOR DEL RIESGO</t>
  </si>
  <si>
    <t>FACTOR DE RIESGO</t>
  </si>
  <si>
    <t>VALIDACIÓN FUENTE GENERADORA DEL EVENTO PARA TIPO A,B,C,D</t>
  </si>
  <si>
    <t>DESCRIPCIÓN DEL TIPO DE FACTOR DE RIESGO</t>
  </si>
  <si>
    <t>TIPOLOGÍA</t>
  </si>
  <si>
    <t>SUB CAUSAS (Si aplica)</t>
  </si>
  <si>
    <t>R1</t>
  </si>
  <si>
    <t>Transacción_u_Operación_aplica_para_LA_FT_FP</t>
  </si>
  <si>
    <t xml:space="preserve">Productos (bienes o servicios) que oferta/requiere </t>
  </si>
  <si>
    <t>Fiscal</t>
  </si>
  <si>
    <t>Posibilidad  de efecto dañoso sobre bienes de uso público</t>
  </si>
  <si>
    <t>R3</t>
  </si>
  <si>
    <t>R4</t>
  </si>
  <si>
    <t>R5</t>
  </si>
  <si>
    <t>R6</t>
  </si>
  <si>
    <t>R7</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</si>
  <si>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</si>
  <si>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</si>
  <si>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</si>
  <si>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</si>
  <si>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</si>
  <si>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</si>
  <si>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</si>
  <si>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</si>
  <si>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</si>
  <si>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</si>
  <si>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</si>
  <si>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</si>
  <si>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</si>
  <si>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</si>
  <si>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</si>
  <si>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</si>
  <si>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</si>
  <si>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</si>
  <si>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</si>
  <si>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</si>
  <si>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</si>
  <si>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</si>
  <si>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</si>
  <si>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</si>
  <si>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</si>
  <si>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</si>
  <si>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</si>
  <si>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</si>
  <si>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</si>
  <si>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</si>
  <si>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</si>
  <si>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</si>
  <si>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</si>
  <si>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</si>
  <si>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</si>
  <si>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</si>
  <si>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</si>
  <si>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</si>
  <si>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</si>
  <si>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</si>
  <si>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</si>
  <si>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</si>
  <si>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</si>
  <si>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</si>
  <si>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</si>
  <si>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</si>
  <si>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</si>
  <si>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</si>
  <si>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</si>
  <si>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</si>
  <si>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</si>
  <si>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</si>
  <si>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</si>
  <si>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</si>
  <si>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</si>
  <si>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</si>
  <si>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</si>
  <si>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</si>
  <si>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</si>
  <si>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</si>
  <si>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</si>
  <si>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</si>
  <si>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</si>
  <si>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</si>
  <si>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</si>
  <si>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</si>
  <si>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</si>
  <si>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</si>
  <si>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</si>
  <si>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</si>
  <si>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</si>
  <si>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</si>
  <si>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</si>
  <si>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</si>
  <si>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</si>
  <si>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afectación reputacional</t>
  </si>
  <si>
    <t>Posibilidad de perdida de confidencialidad</t>
  </si>
  <si>
    <t>Posibilidad de afectación económica y reputacional</t>
  </si>
  <si>
    <t>Posibilidad  de efecto dañoso sobre bienes de uso fiscal</t>
  </si>
  <si>
    <t>Posibilidad de perdida de disponibilidad</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</si>
  <si>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</si>
  <si>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</si>
  <si>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</si>
  <si>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</si>
  <si>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</si>
  <si>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</si>
  <si>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</si>
  <si>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</si>
  <si>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</si>
  <si>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</si>
  <si>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</si>
  <si>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</si>
  <si>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</si>
  <si>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</si>
  <si>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</si>
  <si>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</si>
  <si>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</si>
  <si>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</si>
  <si>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</si>
  <si>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</si>
  <si>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</si>
  <si>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</si>
  <si>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</si>
  <si>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</si>
  <si>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</si>
  <si>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</si>
  <si>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</si>
  <si>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</si>
  <si>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</si>
  <si>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</si>
  <si>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</si>
  <si>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</si>
  <si>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</si>
  <si>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</si>
  <si>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</si>
  <si>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</si>
  <si>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</si>
  <si>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</si>
  <si>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</si>
  <si>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</si>
  <si>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</si>
  <si>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</si>
  <si>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</si>
  <si>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</si>
  <si>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</si>
  <si>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</si>
  <si>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</si>
  <si>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</si>
  <si>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</si>
  <si>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</si>
  <si>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</si>
  <si>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</si>
  <si>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</si>
  <si>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</si>
  <si>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</si>
  <si>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</si>
  <si>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</si>
  <si>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</si>
  <si>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</si>
  <si>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</si>
  <si>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</si>
  <si>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</si>
  <si>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</si>
  <si>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</si>
  <si>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</si>
  <si>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</si>
  <si>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</si>
  <si>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</si>
  <si>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</si>
  <si>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</si>
  <si>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</si>
  <si>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</si>
  <si>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</si>
  <si>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</si>
  <si>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</si>
  <si>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</si>
  <si>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</si>
  <si>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</si>
  <si>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</si>
  <si>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</si>
  <si>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</si>
  <si>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</si>
  <si>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</si>
  <si>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</si>
  <si>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</si>
  <si>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</si>
  <si>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</si>
  <si>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</si>
  <si>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</si>
  <si>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</si>
  <si>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</si>
  <si>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</si>
  <si>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</si>
  <si>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</si>
  <si>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</si>
  <si>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</si>
  <si>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</si>
  <si>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</si>
  <si>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</si>
  <si>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</si>
  <si>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</si>
  <si>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</si>
  <si>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</si>
  <si>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</si>
  <si>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</si>
  <si>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</si>
  <si>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</si>
  <si>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</si>
  <si>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</si>
  <si>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</si>
  <si>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</si>
  <si>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</si>
  <si>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</si>
  <si>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</si>
  <si>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</si>
  <si>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</si>
  <si>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</si>
  <si>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</si>
  <si>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NIVEL</t>
  </si>
  <si>
    <t>Atributos del control</t>
  </si>
  <si>
    <t>% MIN</t>
  </si>
  <si>
    <t>% MAX</t>
  </si>
  <si>
    <t>% Probabilidad Riesgo Inherente</t>
  </si>
  <si>
    <t>% Impacto Riesgo Inherente</t>
  </si>
  <si>
    <t>No. Control</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</si>
  <si>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</si>
  <si>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</si>
  <si>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</si>
  <si>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</si>
  <si>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</si>
  <si>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</si>
  <si>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</si>
  <si>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</si>
  <si>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</si>
  <si>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</si>
  <si>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</si>
  <si>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</si>
  <si>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</si>
  <si>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</si>
  <si>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</si>
  <si>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</si>
  <si>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</si>
  <si>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</si>
  <si>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</si>
  <si>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</si>
  <si>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</si>
  <si>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</si>
  <si>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</si>
  <si>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</si>
  <si>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Fecha</t>
  </si>
  <si>
    <t>Control de Cambios</t>
  </si>
  <si>
    <t>Cálculo de Probabilidad</t>
  </si>
  <si>
    <t>Probabilidad residual 1</t>
  </si>
  <si>
    <t>Probabilidad residual a partir del segundo control</t>
  </si>
  <si>
    <t>Cálculo de Impacto</t>
  </si>
  <si>
    <t>Impacto residual 1</t>
  </si>
  <si>
    <t>Impacto residual a partir del segundo control</t>
  </si>
  <si>
    <t>Tipo de control para probabilidad</t>
  </si>
  <si>
    <t>Tipo de control para Impacto</t>
  </si>
  <si>
    <t>Valor Total del Control probabilidad</t>
  </si>
  <si>
    <t>Valor Total del control Impacto</t>
  </si>
  <si>
    <t>Probabilidad Inherente</t>
  </si>
  <si>
    <t>Siempre que se ejecuta la actividad</t>
  </si>
  <si>
    <t>Combinado (manual y electrónico)</t>
  </si>
  <si>
    <t>Combinación análisis documental y sistemas de información de apoyo</t>
  </si>
  <si>
    <t>Se aplican análisis documentales y registros en sistemas de información de apoyo.</t>
  </si>
  <si>
    <t>De acuerdo al cálculo de controles correctivos digite el valor residual final</t>
  </si>
  <si>
    <t>Atributos Eficiencia</t>
  </si>
  <si>
    <t xml:space="preserve">Atibutos Formalización del control </t>
  </si>
  <si>
    <t xml:space="preserve">Atributos Formalización del control </t>
  </si>
  <si>
    <t>Atributos del Control</t>
  </si>
  <si>
    <t>De acuerdo al cálculo de controles preventivos y detectivos digite el valor residual final en Probabilidad</t>
  </si>
  <si>
    <t xml:space="preserve">Permite definir un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</si>
  <si>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SELECCIONE FUENTE GENERADORA DEL EVENTO</t>
  </si>
  <si>
    <t>FACTOR DEL RIESGO / SELECCIONE FUENTE GENERADORA DEL EVENTO</t>
  </si>
  <si>
    <t>Una vez seleccione el Factor de Riesgo, debe definir la fuente generadora de la lista desplegable.</t>
  </si>
  <si>
    <t>DESCRIPCIÓN DEL FACTOR RIESGO</t>
  </si>
  <si>
    <t>Se genera automáticamente según lo seleccinado de FACTOR DEL RIESGO</t>
  </si>
  <si>
    <t>Se calcula automáticamente según lo seleccionado en Implementación:
Manual
Automático</t>
  </si>
  <si>
    <t>Atributos de formalización del control</t>
  </si>
  <si>
    <t>Se calcula automáticamente de acuerdo con el número de controles definidos (de forma acumulativa). Una vez calcule el último control en % Probabilidad Residual digite el valor final, automáticamente se refleja la colorimetría correspondiente.</t>
  </si>
  <si>
    <t>Se calcula automáticamente de acuerdo con el número de controles definidos (de forma acumulativa). Una vez calcule el último control en % Impacto Residual digite el valor final, automáticamente se refleja la colorimetría correspondiente.</t>
  </si>
  <si>
    <t xml:space="preserve">Zona Riesgo Moderada </t>
  </si>
  <si>
    <t>Zona Riesgo Baja</t>
  </si>
  <si>
    <t>Zona Riesgo Alta</t>
  </si>
  <si>
    <t>Zona Riesgo Extrema</t>
  </si>
  <si>
    <t>Se debe ingresar información solo en las celdas identificadas con color NARANJA CLARO, las demás contienen formulas de autollenado, la matriz no se encuentra protegida, por lo que, es necesario validar que no se afecten para evitar errores o análisis incorrectos. Revise comentarios orientadores.</t>
  </si>
  <si>
    <t>FORMATO MAPA DE RIESGOS
PROCESO: DIRECCIONAMIENTO ESTRATÉGICO
Versión: 01 Fecha: 04/03/2026 Código:  DET-F-52</t>
  </si>
  <si>
    <r>
      <t xml:space="preserve">De conformidad con lo establecido en el Decreto 1499 de 2017, mediante el cual se crea un solo Sistema de Gestión y se alinea con el Sistema de Control Interno a través del Modelo Integrado de Planeación y Gestión MIPG, modelo que incorpora la Dimensión 7 que desarrolla el Modelo Estándar de Control Interno MECI, el cual integra el esquema de líneas para una adecuada definición de roles y responsabilidades para la gestión del riesgo y control; y que, con la expedición de la Ley 2195 de 2022 que crea los Programas de Transparencia y Ética Pública PTEP, su Decreto reglamentario 1122 de 2024 que define la metodología para su estructuración, marco en el cual se establece el componente programático relacionado con la gestión del riesgo, se plantea la necesidad de establecer un proceso para la gestión integral del riesgo que permita a la Alta Dirección y los servidores en todos sus niveles identificar y controlar aquellas situaciones que pueden impedir el logro de los objetivos, así como para una adecuada protección de los recursos, con una decidida estrategia de lucha contra la corrupción, se propone el presente formato que desarrolla el esquema metodológico desplegado en la </t>
    </r>
    <r>
      <rPr>
        <b/>
        <sz val="10"/>
        <color theme="9" tint="-0.249977111117893"/>
        <rFont val="Verdana"/>
        <family val="2"/>
      </rPr>
      <t>Guía para la Gestión Integral del Riesgo en Entidades Públicas versión 7</t>
    </r>
    <r>
      <rPr>
        <sz val="10"/>
        <rFont val="Verdana"/>
        <family val="2"/>
      </rPr>
      <t>. El formato permite desarrollar en cada hoja los pasos definidos a partir de análisis de contexto (interno y/o externo), los factores de riesgo para el proceso analizado, para pasar a la Identificación y descripción del riesgo, análisis de Riesgo Inherente, diseño y análisis de controles, y valoración de riesgo residual.</t>
    </r>
  </si>
  <si>
    <r>
      <t xml:space="preserve">Antes de iniciar con el diligenciamiento de la matriz, se requiere haber avanzado en el </t>
    </r>
    <r>
      <rPr>
        <b/>
        <sz val="11"/>
        <rFont val="Verdana"/>
        <family val="2"/>
      </rPr>
      <t>análisis del contexto (interno y externo),</t>
    </r>
    <r>
      <rPr>
        <sz val="11"/>
        <rFont val="Verdana"/>
        <family val="2"/>
      </rPr>
      <t xml:space="preserve"> </t>
    </r>
    <r>
      <rPr>
        <b/>
        <sz val="11"/>
        <rFont val="Verdana"/>
        <family val="2"/>
      </rPr>
      <t>luego específicamente considerar el proceso, su objetivo, alcance, actividades clave</t>
    </r>
    <r>
      <rPr>
        <sz val="11"/>
        <rFont val="Verdana"/>
        <family val="2"/>
      </rPr>
      <t xml:space="preserve">, </t>
    </r>
    <r>
      <rPr>
        <b/>
        <sz val="11"/>
        <rFont val="Verdana"/>
        <family val="2"/>
      </rPr>
      <t>procedimientos, sistema de información y otras herramientas que componen el Sistema de Gestión y Control de la entidad</t>
    </r>
    <r>
      <rPr>
        <sz val="11"/>
        <rFont val="Verdana"/>
        <family val="2"/>
      </rPr>
      <t>, como elementos esenciales para la</t>
    </r>
    <r>
      <rPr>
        <b/>
        <sz val="11"/>
        <color theme="9" tint="-0.249977111117893"/>
        <rFont val="Verdana"/>
        <family val="2"/>
      </rPr>
      <t xml:space="preserve"> identificación y descirpción del riesgo.</t>
    </r>
    <r>
      <rPr>
        <sz val="11"/>
        <rFont val="Verdana"/>
        <family val="2"/>
      </rPr>
      <t xml:space="preserve">
En la etapa de </t>
    </r>
    <r>
      <rPr>
        <b/>
        <sz val="11"/>
        <color theme="9" tint="-0.249977111117893"/>
        <rFont val="Verdana"/>
        <family val="2"/>
      </rPr>
      <t>análisis de riesgo inherente,</t>
    </r>
    <r>
      <rPr>
        <sz val="11"/>
        <rFont val="Verdana"/>
        <family val="2"/>
      </rPr>
      <t xml:space="preserve"> donde se establece la probabilidad e impacto y zona de severidad del riesgo, se deberán atender los lineamientos para su definición (tablas y matriz) establecidos por la entidad, propuestas en la guía y que deberán adaptarse y ajustarse si es del caso en la estructura de la matriz en la hoja </t>
    </r>
    <r>
      <rPr>
        <b/>
        <sz val="11"/>
        <color theme="9" tint="-0.249977111117893"/>
        <rFont val="Verdana"/>
        <family val="2"/>
      </rPr>
      <t>FÓRMULAS.</t>
    </r>
    <r>
      <rPr>
        <sz val="11"/>
        <rFont val="Verdana"/>
        <family val="2"/>
      </rPr>
      <t xml:space="preserve">
En la etapa de </t>
    </r>
    <r>
      <rPr>
        <b/>
        <sz val="11"/>
        <color theme="9" tint="-0.249977111117893"/>
        <rFont val="Verdana"/>
        <family val="2"/>
      </rPr>
      <t>diseño y análisis de controles</t>
    </r>
    <r>
      <rPr>
        <sz val="11"/>
        <rFont val="Verdana"/>
        <family val="2"/>
      </rPr>
      <t xml:space="preserve">, se establecen los controles (preventivos, detectivos, correctivos), aplicando la estructura para su redacción y la incorporación de los atributos de eficiencia e informativos.
Finalmente en la etapa de </t>
    </r>
    <r>
      <rPr>
        <b/>
        <sz val="11"/>
        <color theme="9" tint="-0.249977111117893"/>
        <rFont val="Verdana"/>
        <family val="2"/>
      </rPr>
      <t>valoracion del riesgo residual</t>
    </r>
    <r>
      <rPr>
        <sz val="11"/>
        <rFont val="Verdana"/>
        <family val="2"/>
      </rPr>
      <t xml:space="preserve">, se define la efectividad en la aplicación de los controles. </t>
    </r>
  </si>
  <si>
    <r>
      <t>1 INSTRUCTIVO:</t>
    </r>
    <r>
      <rPr>
        <sz val="11"/>
        <rFont val="Verdana"/>
        <family val="2"/>
      </rPr>
      <t xml:space="preserve"> Identifica el contenido del archivo y su forma de diligenciamiento y funcionalidades.</t>
    </r>
  </si>
  <si>
    <r>
      <t>2 CONTEXTO E IDENTIFICACIÓN:</t>
    </r>
    <r>
      <rPr>
        <sz val="11"/>
        <rFont val="Verdana"/>
        <family val="2"/>
      </rPr>
      <t xml:space="preserve"> Se establece el Número, Descripción y Factor del riesgo</t>
    </r>
  </si>
  <si>
    <r>
      <t xml:space="preserve">Circunstancias bajo las cuales se presenta el riesgo, es la situación más evidente frente al riesgo, redacte de la forma más concreta posible.
(Iniciar con la palabra </t>
    </r>
    <r>
      <rPr>
        <b/>
        <sz val="9"/>
        <rFont val="Verdana"/>
        <family val="2"/>
      </rPr>
      <t>por</t>
    </r>
    <r>
      <rPr>
        <sz val="9"/>
        <rFont val="Verdana"/>
        <family val="2"/>
      </rPr>
      <t>)</t>
    </r>
  </si>
  <si>
    <r>
      <t>Causa  principal  o básica, corresponde a las razones por la cuales se puede presentar  el riesgo, redacte de la forma más concreta posible.
(Iniciar con</t>
    </r>
    <r>
      <rPr>
        <b/>
        <sz val="9"/>
        <rFont val="Verdana"/>
        <family val="2"/>
      </rPr>
      <t xml:space="preserve"> debido a </t>
    </r>
    <r>
      <rPr>
        <sz val="9"/>
        <rFont val="Verdana"/>
        <family val="2"/>
      </rPr>
      <t>o</t>
    </r>
    <r>
      <rPr>
        <b/>
        <sz val="9"/>
        <rFont val="Verdana"/>
        <family val="2"/>
      </rPr>
      <t xml:space="preserve"> a causa de</t>
    </r>
    <r>
      <rPr>
        <sz val="9"/>
        <rFont val="Verdana"/>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</si>
  <si>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Verdana"/>
        <family val="2"/>
      </rPr>
      <t>POSIBILIDAD DE + Impacto para la entidad (Qué) + Causa Inmediata (Cómo) + Causa Raíz (Por qué)</t>
    </r>
    <r>
      <rPr>
        <sz val="9"/>
        <rFont val="Verdana"/>
        <family val="2"/>
      </rPr>
      <t xml:space="preserve"> 
(Se genera automáticamente)</t>
    </r>
  </si>
  <si>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Verdana"/>
        <family val="2"/>
      </rPr>
      <t>La matriz calcula automáticamente:</t>
    </r>
    <r>
      <rPr>
        <sz val="9"/>
        <rFont val="Verdana"/>
        <family val="2"/>
      </rPr>
      <t xml:space="preserve">
Frecuencia de la Actividad
% Probabilidad
Nivel Probabilidad</t>
    </r>
  </si>
  <si>
    <r>
      <t>4 MAPA CALOR INHERENTE:</t>
    </r>
    <r>
      <rPr>
        <sz val="11"/>
        <rFont val="Verdana"/>
        <family val="2"/>
      </rPr>
      <t xml:space="preserve"> Representación gráfica de la ubicación de cada riesgo inherente en el mapa de calor (En esta hoja no se ingresan datos)</t>
    </r>
  </si>
  <si>
    <r>
      <t>5 VALORACIÓN DEL CONTROL:</t>
    </r>
    <r>
      <rPr>
        <sz val="11"/>
        <rFont val="Verdana"/>
        <family val="2"/>
      </rPr>
      <t xml:space="preserve"> Para efecto de poder hacer los cálculos de forma acumulativa, tal como lo señala la metodología, se requiere hacer el análisis con los controles Preventivos y Detectivos que afectan la PROBABILIDAD de ocurrencia del riesgo (Diligenciar HOJA VALORACIÓN CONTROL PROBABILIDAD). Si se cuenta con controles Correctivos que afectan el IMPACTO del riesgo en caso de materialización (Diligenciar HOJA VALORACIÓN CONTROL IMPACTO). A partir de estos 2 análisis se contará con el cálculo de riesgo residual.</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</si>
  <si>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Verdana"/>
        <family val="2"/>
      </rPr>
      <t>Responsable de ejecutar el control + Acción + Complemento</t>
    </r>
  </si>
  <si>
    <r>
      <t xml:space="preserve">Debe seleccionar de listas desplegables
</t>
    </r>
    <r>
      <rPr>
        <b/>
        <sz val="9"/>
        <rFont val="Verdana"/>
        <family val="2"/>
      </rPr>
      <t>Documentación</t>
    </r>
    <r>
      <rPr>
        <sz val="9"/>
        <rFont val="Verdana"/>
        <family val="2"/>
      </rPr>
      <t xml:space="preserve">: Procedimientos, Sistemas de Información, Otros esquemas, Combinación estructuras documentales y sistemas de información.
</t>
    </r>
    <r>
      <rPr>
        <b/>
        <sz val="9"/>
        <rFont val="Verdana"/>
        <family val="2"/>
      </rPr>
      <t>Frecuencia:</t>
    </r>
    <r>
      <rPr>
        <sz val="9"/>
        <rFont val="Verdana"/>
        <family val="2"/>
      </rPr>
      <t xml:space="preserve"> Siempre que se ejecuta la actividad, Periódicamente (diario, mensual, bimestral, trimestral, semestral).
</t>
    </r>
    <r>
      <rPr>
        <b/>
        <sz val="9"/>
        <rFont val="Verdana"/>
        <family val="2"/>
      </rPr>
      <t xml:space="preserve">Evidencia: </t>
    </r>
    <r>
      <rPr>
        <sz val="9"/>
        <rFont val="Verdana"/>
        <family val="2"/>
      </rPr>
      <t xml:space="preserve">Con registro manual, Con registro electrónico, Combinado (manual y electrónico).
</t>
    </r>
    <r>
      <rPr>
        <b/>
        <sz val="9"/>
        <rFont val="Verdana"/>
        <family val="2"/>
      </rPr>
      <t>Ejecución</t>
    </r>
    <r>
      <rPr>
        <sz val="9"/>
        <rFont val="Verdana"/>
        <family val="2"/>
      </rPr>
      <t>: Interna, Externa, Mixta.</t>
    </r>
  </si>
  <si>
    <r>
      <t>6 MAPA CALOR RESIDUAL:</t>
    </r>
    <r>
      <rPr>
        <sz val="11"/>
        <rFont val="Verdana"/>
        <family val="2"/>
      </rPr>
      <t xml:space="preserve"> Representación gráfica de la ubicación de cada riesgo residual en el mapa de calor (En esta hoja no se ingresan datos)</t>
    </r>
  </si>
  <si>
    <r>
      <t>7 MAPA CALOR INHEREN Y RESIDUAL:</t>
    </r>
    <r>
      <rPr>
        <sz val="11"/>
        <rFont val="Verdana"/>
        <family val="2"/>
      </rPr>
      <t xml:space="preserve"> Comparación gráfica de la ubicación de cada riesgo inherente y residual en el mapa de calor (En esta hoja no se ingresan dados)</t>
    </r>
  </si>
  <si>
    <r>
      <t>8 PERFIL DE RIESGO:</t>
    </r>
    <r>
      <rPr>
        <sz val="11"/>
        <rFont val="Verdana"/>
        <family val="2"/>
      </rPr>
      <t xml:space="preserve"> Resumen calcula el nivel de riesgo del proceso (En esta hoja no se ingresan datos)</t>
    </r>
  </si>
  <si>
    <r>
      <t>9 CONTROL DE CAMBIOS:</t>
    </r>
    <r>
      <rPr>
        <sz val="11"/>
        <rFont val="Verdana"/>
        <family val="2"/>
      </rPr>
      <t xml:space="preserve"> En ella se debe registrar los cambios al formato y al contenido del mismo</t>
    </r>
  </si>
  <si>
    <r>
      <t>10 FORMULAS:</t>
    </r>
    <r>
      <rPr>
        <sz val="11"/>
        <rFont val="Verdana"/>
        <family val="2"/>
      </rPr>
      <t xml:space="preserve"> La información que contiene se utiliza para realizar operaciones en las demás hojas (En esta hoja no se ingresan datos). Utilicela en caso de requerir incluir ajustes en los descriptores de las tablas de probabilidad e impacto. </t>
    </r>
    <r>
      <rPr>
        <b/>
        <sz val="11"/>
        <color theme="9" tint="-0.249977111117893"/>
        <rFont val="Verdana"/>
        <family val="2"/>
      </rPr>
      <t>NOTA:</t>
    </r>
    <r>
      <rPr>
        <sz val="11"/>
        <rFont val="Verdana"/>
        <family val="2"/>
      </rPr>
      <t xml:space="preserve"> La hoja se encuentra oculta para evitar que se borren los datos, será posible hacerla visible con la opción mostrar (clic derecho sobre alguna de las pestañas).</t>
    </r>
  </si>
  <si>
    <r>
      <t>¿CÓMO?
CAUSA INMEDIATA 
(</t>
    </r>
    <r>
      <rPr>
        <sz val="11"/>
        <rFont val="Verdana"/>
        <family val="2"/>
      </rPr>
      <t xml:space="preserve">Iniciar con la palabra 
</t>
    </r>
    <r>
      <rPr>
        <b/>
        <sz val="11"/>
        <rFont val="Verdana"/>
        <family val="2"/>
      </rPr>
      <t>por)</t>
    </r>
  </si>
  <si>
    <r>
      <t>¿PORQUÉ?
CAUSA RAÍZ
(</t>
    </r>
    <r>
      <rPr>
        <sz val="11"/>
        <rFont val="Verdana"/>
        <family val="2"/>
      </rPr>
      <t xml:space="preserve">Iniciar con 
</t>
    </r>
    <r>
      <rPr>
        <b/>
        <sz val="11"/>
        <rFont val="Verdana"/>
        <family val="2"/>
      </rPr>
      <t>debido a/a causa de)</t>
    </r>
  </si>
  <si>
    <t xml:space="preserve"> la no realización de piezas comunicativas después del cubrimiento realizado por el Grupo de Comunicaciones Estratégicas </t>
  </si>
  <si>
    <t>la baja disponibilidad de personal (planta o de contrato) y/o el área técnica no informo oportunamente la realización del evento.</t>
  </si>
  <si>
    <t>Profesional Especializado</t>
  </si>
  <si>
    <t>Verifica</t>
  </si>
  <si>
    <t xml:space="preserve"> mensualmente la información y agendas registradas por las dependencias y áreas misionales, para elaborar el cronograma de distribución de información y cubrimientos periodísticos.
Como evidencia queda  el cronograma de distribución de información y cubrimientos mensualmente. En caso de desviaciones o dificultades a la hora de realizar el ejercicio se deja por escrito en el monitoreo del riesgo las novedades que se presentaron al respecto.</t>
  </si>
  <si>
    <t>mensualmente la elaboración del  informe con la información y noticias publicadas en medios de comunicación nacionales. 
Como evidencia queda el informe de monitoreo de prensa. En caso de que no se logre elaborar el informe correspondiente al mes inmediatamente anterior, el informe del mes siguiente deberá presentarse de manera acumulada, consolidando la información de los dos periodos (mes anterior y mes en curso), garantizando que todos los meses tengan un registro de monitoreo de prensa.</t>
  </si>
  <si>
    <t xml:space="preserve"> información noticiosa divulgada o socializada de forma imprecisa </t>
  </si>
  <si>
    <t>la inadecuada interpretación o en el suministro de información errónea por parte del área misional o técnica para beneficio propio o de terceros.</t>
  </si>
  <si>
    <t>Ministerio de Vivienda, Ciudad y Territorio</t>
  </si>
  <si>
    <t>Dar a conocer las políticas, programas y planes del Ministerio, a grupos de valor, grupos de interés y servidores públicos, mediante directrices generales para generar productos comunicacionales con información sobre la gestión institucional.</t>
  </si>
  <si>
    <t>31 de diciembre de 2026</t>
  </si>
  <si>
    <t>17 de marzo de 2026</t>
  </si>
  <si>
    <t>Gestión de comunicaciones internas y externas</t>
  </si>
  <si>
    <t>CIE-1</t>
  </si>
  <si>
    <t>El coordinador del GCE</t>
  </si>
  <si>
    <t>Aprueba</t>
  </si>
  <si>
    <t>mensualmente la información de cada comunicado de prensa que quedará registrado en el formato CIE-F- 06 Seguimiento de aprobación de comunicados y/o boletines de prensa. (La información debe ser revisada previamente por el profesional designado del GCE). Como evidencia queda el formato CIE-F-06 firmado. En caso de dificultades o desviaciones que presente el coordinador del GCE, el despacho del ministerio delegará a otro profesional para aprobación de publicación.</t>
  </si>
  <si>
    <t>El profesional designado</t>
  </si>
  <si>
    <t>un informe mensual con la información y noticias publicadas en medios de comunicación nacionales. Como evidencia queda el informe de monitoreo de prensa. En caso de que no se logre elaborar el informe correspondiente al mes inmediatamente anterior, el informe del mes siguiente deberá presentarse de manera acumulada, consolidando la información de los dos periodos (mes anterior y mes en curso), garantizando que todos los meses tengan un registro de monitoreo de prensa..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</si>
</sst>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64"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b/>
      <sz val="10"/>
      <name val="Arial"/>
      <family val="2"/>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sz val="10"/>
      <color theme="1"/>
      <name val="Arial"/>
      <family val="2"/>
    </font>
    <font>
      <sz val="10"/>
      <color rgb="FF202124"/>
      <name val="Arial"/>
      <family val="2"/>
    </font>
    <font>
      <b/>
      <sz val="10"/>
      <color theme="1"/>
      <name val="Arial"/>
      <family val="2"/>
    </font>
    <font>
      <sz val="10"/>
      <color rgb="FF000000"/>
      <name val="Arial"/>
      <family val="2"/>
    </font>
    <font>
      <b/>
      <sz val="10"/>
      <name val="Tahoma"/>
      <family val="2"/>
    </font>
    <font>
      <sz val="12"/>
      <name val="Times New Roman"/>
      <family val="1"/>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9"/>
      <color indexed="81"/>
      <name val="Tahoma"/>
      <family val="2"/>
    </font>
    <font>
      <b/>
      <sz val="9"/>
      <color indexed="81"/>
      <name val="Tahoma"/>
      <family val="2"/>
    </font>
    <font>
      <sz val="9"/>
      <color indexed="81"/>
      <name val="Tahoma"/>
      <charset val="1"/>
    </font>
    <font>
      <b/>
      <sz val="9"/>
      <color indexed="81"/>
      <name val="Tahoma"/>
      <charset val="1"/>
    </font>
    <font>
      <sz val="11"/>
      <color theme="1"/>
      <name val="Verdana"/>
      <family val="2"/>
    </font>
    <font>
      <b/>
      <sz val="14"/>
      <name val="Verdana"/>
      <family val="2"/>
    </font>
    <font>
      <sz val="10"/>
      <name val="Verdana"/>
      <family val="2"/>
    </font>
    <font>
      <b/>
      <sz val="10"/>
      <color theme="9" tint="-0.249977111117893"/>
      <name val="Verdana"/>
      <family val="2"/>
    </font>
    <font>
      <b/>
      <u/>
      <sz val="11"/>
      <name val="Verdana"/>
      <family val="2"/>
    </font>
    <font>
      <b/>
      <sz val="11"/>
      <name val="Verdana"/>
      <family val="2"/>
    </font>
    <font>
      <sz val="11"/>
      <name val="Verdana"/>
      <family val="2"/>
    </font>
    <font>
      <b/>
      <sz val="11"/>
      <color theme="9" tint="-0.249977111117893"/>
      <name val="Verdana"/>
      <family val="2"/>
    </font>
    <font>
      <b/>
      <sz val="9"/>
      <name val="Verdana"/>
      <family val="2"/>
    </font>
    <font>
      <sz val="9"/>
      <name val="Verdana"/>
      <family val="2"/>
    </font>
    <font>
      <b/>
      <sz val="9"/>
      <color theme="9" tint="-0.249977111117893"/>
      <name val="Verdana"/>
      <family val="2"/>
    </font>
    <font>
      <b/>
      <sz val="12"/>
      <name val="Verdana"/>
      <family val="2"/>
    </font>
    <font>
      <b/>
      <sz val="10"/>
      <name val="Verdana"/>
      <family val="2"/>
    </font>
    <font>
      <sz val="12"/>
      <name val="Verdana"/>
      <family val="2"/>
    </font>
    <font>
      <b/>
      <sz val="12"/>
      <color rgb="FFFF0000"/>
      <name val="Verdana"/>
      <family val="2"/>
    </font>
    <font>
      <b/>
      <sz val="8"/>
      <name val="Verdana"/>
      <family val="2"/>
    </font>
    <font>
      <b/>
      <sz val="12"/>
      <color theme="1"/>
      <name val="Verdana"/>
      <family val="2"/>
    </font>
    <font>
      <sz val="12"/>
      <color theme="1"/>
      <name val="Verdana"/>
      <family val="2"/>
    </font>
    <font>
      <sz val="10"/>
      <color theme="1"/>
      <name val="Verdana"/>
      <family val="2"/>
    </font>
    <font>
      <b/>
      <sz val="10"/>
      <color theme="1"/>
      <name val="Verdana"/>
      <family val="2"/>
    </font>
    <font>
      <b/>
      <sz val="8"/>
      <color theme="0"/>
      <name val="Verdana"/>
      <family val="2"/>
    </font>
    <font>
      <sz val="10"/>
      <color rgb="FFFF0000"/>
      <name val="Verdana"/>
      <family val="2"/>
    </font>
    <font>
      <b/>
      <sz val="10"/>
      <color rgb="FF000000"/>
      <name val="Verdana"/>
      <family val="2"/>
    </font>
    <font>
      <sz val="10"/>
      <color indexed="8"/>
      <name val="Verdana"/>
      <family val="2"/>
    </font>
    <font>
      <sz val="10"/>
      <color rgb="FF000000"/>
      <name val="Verdana"/>
      <family val="2"/>
    </font>
    <font>
      <b/>
      <sz val="10"/>
      <color rgb="FF7030A0"/>
      <name val="Verdana"/>
      <family val="2"/>
    </font>
    <font>
      <b/>
      <sz val="10"/>
      <color indexed="8"/>
      <name val="Verdana"/>
      <family val="2"/>
    </font>
    <font>
      <sz val="10"/>
      <color rgb="FF7030A0"/>
      <name val="Verdana"/>
      <family val="2"/>
    </font>
    <font>
      <sz val="8"/>
      <name val="Verdana"/>
      <family val="2"/>
    </font>
    <font>
      <b/>
      <sz val="11"/>
      <color theme="1"/>
      <name val="Verdana"/>
      <family val="2"/>
    </font>
    <font>
      <sz val="14"/>
      <name val="Verdana"/>
      <family val="2"/>
    </font>
    <font>
      <b/>
      <sz val="24"/>
      <name val="Verdana"/>
      <family val="2"/>
    </font>
  </fonts>
  <fills count="23">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00B0F0"/>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20" fillId="0" borderId="0"/>
    <xf numFmtId="9" fontId="23" fillId="0" borderId="0" applyFont="0" applyFill="0" applyBorder="0" applyAlignment="0" applyProtection="0"/>
  </cellStyleXfs>
  <cellXfs count="619">
    <xf numFmtId="0" fontId="0" fillId="0" borderId="0" xfId="0"/>
    <xf numFmtId="0" fontId="3" fillId="2" borderId="0" xfId="2" applyFont="1" applyFill="1"/>
    <xf numFmtId="0" fontId="4" fillId="0" borderId="0" xfId="2" applyFont="1" applyAlignment="1">
      <alignment vertical="center" wrapText="1"/>
    </xf>
    <xf numFmtId="0" fontId="6" fillId="0" borderId="1" xfId="0" applyFont="1" applyBorder="1" applyAlignment="1" applyProtection="1">
      <alignment horizontal="left" vertical="center" wrapText="1"/>
      <protection locked="0"/>
    </xf>
    <xf numFmtId="9" fontId="2" fillId="0" borderId="0" xfId="0" applyNumberFormat="1" applyFont="1" applyAlignment="1">
      <alignment horizontal="left" vertical="center" wrapText="1"/>
    </xf>
    <xf numFmtId="0" fontId="7" fillId="0" borderId="0" xfId="2"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0" xfId="2" applyFont="1" applyAlignment="1">
      <alignment vertical="center"/>
    </xf>
    <xf numFmtId="0" fontId="2" fillId="0" borderId="1" xfId="2" applyBorder="1" applyAlignment="1" applyProtection="1">
      <alignment horizontal="justify" vertical="center" wrapText="1"/>
      <protection locked="0"/>
    </xf>
    <xf numFmtId="0" fontId="9" fillId="0" borderId="1" xfId="2" applyFont="1" applyBorder="1" applyAlignment="1">
      <alignment horizontal="center" vertical="center" wrapText="1"/>
    </xf>
    <xf numFmtId="0" fontId="18" fillId="8" borderId="1" xfId="0"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4" fillId="4" borderId="0" xfId="2" applyFont="1" applyFill="1" applyAlignment="1">
      <alignment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14" fillId="0" borderId="1" xfId="0" applyFont="1" applyBorder="1" applyAlignment="1">
      <alignment horizontal="center" vertical="center"/>
    </xf>
    <xf numFmtId="0" fontId="15" fillId="0" borderId="0" xfId="0" applyFont="1" applyAlignment="1">
      <alignment wrapText="1"/>
    </xf>
    <xf numFmtId="0" fontId="17" fillId="0" borderId="1" xfId="0" applyFont="1" applyBorder="1" applyAlignment="1">
      <alignment wrapText="1"/>
    </xf>
    <xf numFmtId="0" fontId="15" fillId="0" borderId="1" xfId="0" applyFont="1" applyBorder="1" applyAlignment="1">
      <alignment wrapText="1"/>
    </xf>
    <xf numFmtId="0" fontId="17" fillId="0" borderId="4" xfId="0" applyFont="1" applyBorder="1" applyAlignment="1">
      <alignment wrapText="1"/>
    </xf>
    <xf numFmtId="9" fontId="15" fillId="0" borderId="1" xfId="0" applyNumberFormat="1" applyFont="1" applyBorder="1" applyAlignment="1">
      <alignment wrapText="1"/>
    </xf>
    <xf numFmtId="0" fontId="15" fillId="0" borderId="4" xfId="0" applyFont="1" applyBorder="1" applyAlignment="1">
      <alignment wrapText="1"/>
    </xf>
    <xf numFmtId="0" fontId="17" fillId="0" borderId="1" xfId="0" applyFont="1" applyBorder="1" applyAlignment="1">
      <alignment horizontal="center" wrapText="1"/>
    </xf>
    <xf numFmtId="0" fontId="6" fillId="0" borderId="1" xfId="0" applyFont="1" applyBorder="1" applyAlignment="1">
      <alignment horizontal="left" vertical="center" wrapText="1"/>
    </xf>
    <xf numFmtId="0" fontId="15" fillId="0" borderId="8" xfId="0" applyFont="1" applyBorder="1" applyAlignment="1">
      <alignment wrapText="1"/>
    </xf>
    <xf numFmtId="0" fontId="17" fillId="0" borderId="0" xfId="0" applyFont="1" applyAlignment="1">
      <alignment wrapText="1"/>
    </xf>
    <xf numFmtId="0" fontId="15" fillId="0" borderId="11" xfId="0" applyFont="1" applyBorder="1" applyAlignment="1">
      <alignment wrapText="1"/>
    </xf>
    <xf numFmtId="0" fontId="15" fillId="0" borderId="34" xfId="0" applyFont="1" applyBorder="1" applyAlignment="1">
      <alignment wrapText="1"/>
    </xf>
    <xf numFmtId="0" fontId="15" fillId="0" borderId="3" xfId="0" applyFont="1" applyBorder="1" applyAlignment="1">
      <alignment wrapText="1"/>
    </xf>
    <xf numFmtId="0" fontId="15" fillId="0" borderId="26" xfId="0" applyFont="1" applyBorder="1" applyAlignment="1">
      <alignment wrapText="1"/>
    </xf>
    <xf numFmtId="0" fontId="2" fillId="2" borderId="3" xfId="2" applyFill="1" applyBorder="1" applyAlignment="1">
      <alignment wrapText="1"/>
    </xf>
    <xf numFmtId="0" fontId="15" fillId="0" borderId="27" xfId="0" applyFont="1" applyBorder="1" applyAlignment="1">
      <alignment wrapText="1"/>
    </xf>
    <xf numFmtId="0" fontId="15" fillId="0" borderId="29" xfId="0" applyFont="1" applyBorder="1" applyAlignment="1">
      <alignment wrapText="1"/>
    </xf>
    <xf numFmtId="0" fontId="15" fillId="0" borderId="24" xfId="0" applyFont="1" applyBorder="1" applyAlignment="1">
      <alignment wrapText="1"/>
    </xf>
    <xf numFmtId="0" fontId="15" fillId="0" borderId="33" xfId="0" applyFont="1" applyBorder="1" applyAlignment="1">
      <alignment wrapText="1"/>
    </xf>
    <xf numFmtId="0" fontId="2" fillId="2" borderId="27" xfId="2" applyFill="1" applyBorder="1" applyAlignment="1">
      <alignment wrapText="1"/>
    </xf>
    <xf numFmtId="0" fontId="16" fillId="0" borderId="29" xfId="0" applyFont="1" applyBorder="1" applyAlignment="1">
      <alignment horizontal="left"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 fillId="0" borderId="1" xfId="0" applyFont="1" applyBorder="1" applyAlignment="1">
      <alignment wrapText="1"/>
    </xf>
    <xf numFmtId="0" fontId="0" fillId="0" borderId="0" xfId="0" applyAlignment="1">
      <alignment horizontal="center"/>
    </xf>
    <xf numFmtId="0" fontId="13" fillId="0" borderId="0" xfId="0" applyFont="1"/>
    <xf numFmtId="0" fontId="10" fillId="0" borderId="0" xfId="0" applyFont="1" applyProtection="1">
      <protection locked="0"/>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2" fillId="0" borderId="1" xfId="0" applyNumberFormat="1" applyFont="1" applyBorder="1" applyAlignment="1">
      <alignment horizontal="right" vertical="center" wrapText="1"/>
    </xf>
    <xf numFmtId="14"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horizontal="right"/>
      <protection locked="0"/>
    </xf>
    <xf numFmtId="14" fontId="10" fillId="0" borderId="0" xfId="0" applyNumberFormat="1" applyFont="1" applyAlignment="1" applyProtection="1">
      <alignment horizontal="right"/>
      <protection locked="0"/>
    </xf>
    <xf numFmtId="14" fontId="0" fillId="0" borderId="0" xfId="0" applyNumberFormat="1" applyAlignment="1">
      <alignment horizontal="right"/>
    </xf>
    <xf numFmtId="0" fontId="17" fillId="0" borderId="0" xfId="0" applyFont="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0" xfId="0" applyFont="1" applyAlignment="1">
      <alignment vertical="top" wrapText="1"/>
    </xf>
    <xf numFmtId="0" fontId="21" fillId="0" borderId="0" xfId="0" applyFont="1" applyAlignment="1">
      <alignment wrapText="1"/>
    </xf>
    <xf numFmtId="0" fontId="22" fillId="0" borderId="1" xfId="0" applyFont="1" applyBorder="1" applyAlignment="1">
      <alignment horizontal="justify"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justify" vertical="center" wrapText="1"/>
    </xf>
    <xf numFmtId="0" fontId="22" fillId="0" borderId="1" xfId="0" applyFont="1" applyBorder="1" applyAlignment="1">
      <alignment horizontal="left" vertical="center"/>
    </xf>
    <xf numFmtId="0" fontId="21" fillId="0" borderId="0" xfId="0" applyFont="1" applyAlignment="1">
      <alignment horizontal="left" vertical="top" wrapText="1"/>
    </xf>
    <xf numFmtId="0" fontId="22" fillId="15" borderId="1" xfId="0" applyFont="1" applyFill="1" applyBorder="1" applyAlignment="1">
      <alignment horizontal="justify" vertical="center" wrapText="1"/>
    </xf>
    <xf numFmtId="0" fontId="24" fillId="16" borderId="68" xfId="0" applyFont="1" applyFill="1" applyBorder="1" applyAlignment="1">
      <alignment horizontal="justify" vertical="center" wrapText="1"/>
    </xf>
    <xf numFmtId="9" fontId="22" fillId="15" borderId="1" xfId="6" applyFont="1" applyFill="1" applyBorder="1" applyAlignment="1">
      <alignment horizontal="justify" vertical="center" wrapText="1"/>
    </xf>
    <xf numFmtId="0" fontId="24" fillId="16" borderId="68" xfId="0" applyFont="1" applyFill="1" applyBorder="1" applyAlignment="1">
      <alignment horizontal="center" vertical="center" wrapText="1"/>
    </xf>
    <xf numFmtId="0" fontId="32" fillId="4" borderId="0" xfId="0" applyFont="1" applyFill="1" applyAlignment="1">
      <alignment wrapText="1"/>
    </xf>
    <xf numFmtId="0" fontId="34" fillId="4" borderId="41" xfId="4" applyFont="1" applyFill="1" applyBorder="1" applyAlignment="1">
      <alignment wrapText="1"/>
    </xf>
    <xf numFmtId="0" fontId="34" fillId="4" borderId="42" xfId="4" applyFont="1" applyFill="1" applyBorder="1" applyAlignment="1">
      <alignment wrapText="1"/>
    </xf>
    <xf numFmtId="0" fontId="34" fillId="4" borderId="43" xfId="4" applyFont="1" applyFill="1" applyBorder="1" applyAlignment="1">
      <alignment wrapText="1"/>
    </xf>
    <xf numFmtId="0" fontId="36" fillId="4" borderId="41" xfId="4" quotePrefix="1" applyFont="1" applyFill="1" applyBorder="1" applyAlignment="1">
      <alignment horizontal="left" vertical="top" wrapText="1"/>
    </xf>
    <xf numFmtId="0" fontId="38" fillId="4" borderId="41" xfId="4" quotePrefix="1" applyFont="1" applyFill="1" applyBorder="1" applyAlignment="1">
      <alignment horizontal="left" vertical="top" wrapText="1"/>
    </xf>
    <xf numFmtId="0" fontId="38" fillId="4" borderId="42" xfId="4" quotePrefix="1" applyFont="1" applyFill="1" applyBorder="1" applyAlignment="1">
      <alignment horizontal="left" vertical="top" wrapText="1"/>
    </xf>
    <xf numFmtId="0" fontId="38" fillId="4" borderId="43" xfId="4" quotePrefix="1" applyFont="1" applyFill="1" applyBorder="1" applyAlignment="1">
      <alignment horizontal="left" vertical="top" wrapText="1"/>
    </xf>
    <xf numFmtId="0" fontId="32" fillId="0" borderId="0" xfId="0" applyFont="1" applyAlignment="1">
      <alignment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6" fillId="4" borderId="15" xfId="4" quotePrefix="1" applyFont="1" applyFill="1" applyBorder="1" applyAlignment="1">
      <alignment horizontal="left" vertical="top" wrapText="1"/>
    </xf>
    <xf numFmtId="0" fontId="36" fillId="4" borderId="0" xfId="4" quotePrefix="1" applyFont="1" applyFill="1" applyAlignment="1">
      <alignment horizontal="left" vertical="top" wrapText="1"/>
    </xf>
    <xf numFmtId="0" fontId="36" fillId="4" borderId="2" xfId="4" quotePrefix="1" applyFont="1" applyFill="1" applyBorder="1" applyAlignment="1">
      <alignment horizontal="left" vertical="top" wrapText="1"/>
    </xf>
    <xf numFmtId="0" fontId="34" fillId="4" borderId="15" xfId="4" applyFont="1" applyFill="1" applyBorder="1" applyAlignment="1">
      <alignment wrapText="1"/>
    </xf>
    <xf numFmtId="0" fontId="34" fillId="4" borderId="0" xfId="4" applyFont="1" applyFill="1" applyAlignment="1">
      <alignment wrapText="1"/>
    </xf>
    <xf numFmtId="0" fontId="34" fillId="4" borderId="2" xfId="4" applyFont="1" applyFill="1" applyBorder="1" applyAlignment="1">
      <alignment wrapText="1"/>
    </xf>
    <xf numFmtId="0" fontId="40" fillId="4" borderId="42" xfId="5" applyFont="1" applyFill="1" applyBorder="1" applyAlignment="1">
      <alignment horizontal="left" vertical="top" wrapText="1" readingOrder="1"/>
    </xf>
    <xf numFmtId="0" fontId="41" fillId="4" borderId="42" xfId="4" applyFont="1" applyFill="1" applyBorder="1" applyAlignment="1">
      <alignment horizontal="justify" vertical="center" wrapText="1"/>
    </xf>
    <xf numFmtId="0" fontId="36" fillId="4" borderId="15" xfId="4" quotePrefix="1" applyFont="1" applyFill="1" applyBorder="1" applyAlignment="1">
      <alignment vertical="top" wrapText="1"/>
    </xf>
    <xf numFmtId="0" fontId="36" fillId="4" borderId="0" xfId="4" quotePrefix="1" applyFont="1" applyFill="1" applyAlignment="1">
      <alignment vertical="top" wrapText="1"/>
    </xf>
    <xf numFmtId="0" fontId="36" fillId="4" borderId="2" xfId="4" quotePrefix="1" applyFont="1" applyFill="1" applyBorder="1" applyAlignment="1">
      <alignment vertical="top" wrapText="1"/>
    </xf>
    <xf numFmtId="0" fontId="36" fillId="4" borderId="41" xfId="4" quotePrefix="1" applyFont="1" applyFill="1" applyBorder="1" applyAlignment="1">
      <alignment vertical="top" wrapText="1"/>
    </xf>
    <xf numFmtId="0" fontId="36" fillId="4" borderId="42" xfId="4" quotePrefix="1" applyFont="1" applyFill="1" applyBorder="1" applyAlignment="1">
      <alignment vertical="top" wrapText="1"/>
    </xf>
    <xf numFmtId="0" fontId="36" fillId="4" borderId="43" xfId="4" quotePrefix="1" applyFont="1" applyFill="1" applyBorder="1" applyAlignment="1">
      <alignment vertical="top" wrapText="1"/>
    </xf>
    <xf numFmtId="0" fontId="36" fillId="4" borderId="61" xfId="4" quotePrefix="1" applyFont="1" applyFill="1" applyBorder="1" applyAlignment="1">
      <alignment horizontal="left" vertical="top" wrapText="1"/>
    </xf>
    <xf numFmtId="0" fontId="36" fillId="4" borderId="10" xfId="4" quotePrefix="1" applyFont="1" applyFill="1" applyBorder="1" applyAlignment="1">
      <alignment horizontal="left" vertical="top" wrapText="1"/>
    </xf>
    <xf numFmtId="0" fontId="36" fillId="4" borderId="63" xfId="4" quotePrefix="1" applyFont="1" applyFill="1" applyBorder="1" applyAlignment="1">
      <alignment horizontal="left" vertical="top" wrapText="1"/>
    </xf>
    <xf numFmtId="0" fontId="34" fillId="4" borderId="14" xfId="4" applyFont="1" applyFill="1" applyBorder="1" applyAlignment="1">
      <alignment wrapText="1"/>
    </xf>
    <xf numFmtId="0" fontId="34" fillId="4" borderId="13" xfId="4" applyFont="1" applyFill="1" applyBorder="1" applyAlignment="1">
      <alignment wrapText="1"/>
    </xf>
    <xf numFmtId="0" fontId="34" fillId="4" borderId="12" xfId="4" applyFont="1" applyFill="1" applyBorder="1" applyAlignment="1">
      <alignment wrapText="1"/>
    </xf>
    <xf numFmtId="0" fontId="9" fillId="22" borderId="1" xfId="0" applyFont="1" applyFill="1" applyBorder="1" applyAlignment="1">
      <alignment vertical="center" wrapText="1"/>
    </xf>
    <xf numFmtId="0" fontId="19" fillId="22" borderId="5" xfId="2" applyFont="1" applyFill="1" applyBorder="1" applyAlignment="1">
      <alignment vertical="center" wrapText="1"/>
    </xf>
    <xf numFmtId="0" fontId="9" fillId="22" borderId="1" xfId="2" applyFont="1" applyFill="1" applyBorder="1" applyAlignment="1">
      <alignment horizontal="center" vertical="center" wrapText="1"/>
    </xf>
    <xf numFmtId="0" fontId="34" fillId="2" borderId="0" xfId="2" applyFont="1" applyFill="1" applyAlignment="1">
      <alignment horizontal="center" vertical="center" wrapText="1"/>
    </xf>
    <xf numFmtId="0" fontId="44" fillId="0" borderId="1" xfId="0" applyFont="1" applyBorder="1" applyAlignment="1">
      <alignment horizontal="left" vertical="center" wrapText="1"/>
    </xf>
    <xf numFmtId="9" fontId="43" fillId="0" borderId="0" xfId="2" applyNumberFormat="1" applyFont="1" applyAlignment="1">
      <alignment vertical="center"/>
    </xf>
    <xf numFmtId="0" fontId="43" fillId="0" borderId="0" xfId="2" applyFont="1" applyAlignment="1">
      <alignment vertical="center"/>
    </xf>
    <xf numFmtId="49" fontId="45" fillId="0" borderId="0" xfId="2" applyNumberFormat="1" applyFont="1" applyAlignment="1">
      <alignment vertical="center"/>
    </xf>
    <xf numFmtId="9" fontId="46" fillId="0" borderId="0" xfId="2" applyNumberFormat="1" applyFont="1" applyAlignment="1">
      <alignment vertical="center"/>
    </xf>
    <xf numFmtId="0" fontId="38" fillId="0" borderId="0" xfId="2" applyFont="1" applyAlignment="1">
      <alignment horizontal="center" vertical="center" wrapText="1"/>
    </xf>
    <xf numFmtId="0" fontId="34" fillId="2" borderId="0" xfId="2" applyFont="1" applyFill="1"/>
    <xf numFmtId="0" fontId="37" fillId="22" borderId="1" xfId="2" applyFont="1" applyFill="1" applyBorder="1" applyAlignment="1">
      <alignment vertical="center" wrapText="1"/>
    </xf>
    <xf numFmtId="0" fontId="34" fillId="2" borderId="0" xfId="2" applyFont="1" applyFill="1" applyAlignment="1">
      <alignment vertical="center" wrapText="1"/>
    </xf>
    <xf numFmtId="0" fontId="44" fillId="22" borderId="5" xfId="2" applyFont="1" applyFill="1" applyBorder="1" applyAlignment="1">
      <alignment vertical="center" wrapText="1"/>
    </xf>
    <xf numFmtId="14" fontId="34" fillId="0" borderId="1" xfId="0" applyNumberFormat="1" applyFont="1" applyBorder="1" applyAlignment="1">
      <alignment horizontal="right" vertical="center" wrapText="1"/>
    </xf>
    <xf numFmtId="9" fontId="34" fillId="0" borderId="0" xfId="0" applyNumberFormat="1" applyFont="1" applyAlignment="1">
      <alignment horizontal="left" vertical="center" wrapText="1"/>
    </xf>
    <xf numFmtId="9" fontId="34" fillId="2" borderId="0" xfId="2" applyNumberFormat="1" applyFont="1" applyFill="1" applyAlignment="1">
      <alignment vertical="center" wrapText="1"/>
    </xf>
    <xf numFmtId="9" fontId="34" fillId="0" borderId="0" xfId="2" applyNumberFormat="1" applyFont="1" applyAlignment="1">
      <alignment vertical="center" wrapText="1"/>
    </xf>
    <xf numFmtId="0" fontId="37" fillId="0" borderId="0" xfId="2" applyFont="1" applyAlignment="1">
      <alignment horizontal="center" vertical="center" wrapText="1"/>
    </xf>
    <xf numFmtId="0" fontId="37" fillId="22" borderId="5" xfId="2" applyFont="1" applyFill="1" applyBorder="1" applyAlignment="1">
      <alignment vertical="center" wrapText="1"/>
    </xf>
    <xf numFmtId="0" fontId="34" fillId="0" borderId="0" xfId="2" applyFont="1" applyAlignment="1">
      <alignment vertical="center" wrapText="1"/>
    </xf>
    <xf numFmtId="0" fontId="34" fillId="0" borderId="0" xfId="2" applyFont="1" applyAlignment="1">
      <alignment horizontal="center" vertical="center" wrapText="1"/>
    </xf>
    <xf numFmtId="0" fontId="44" fillId="22" borderId="5" xfId="0" applyFont="1" applyFill="1" applyBorder="1" applyAlignment="1">
      <alignment vertical="center" wrapText="1"/>
    </xf>
    <xf numFmtId="14" fontId="34" fillId="0" borderId="5" xfId="0" applyNumberFormat="1" applyFont="1" applyBorder="1" applyAlignment="1">
      <alignment vertical="center" wrapText="1"/>
    </xf>
    <xf numFmtId="14" fontId="44" fillId="22" borderId="5" xfId="0" applyNumberFormat="1" applyFont="1" applyFill="1" applyBorder="1" applyAlignment="1">
      <alignment horizontal="center" vertical="center" wrapText="1"/>
    </xf>
    <xf numFmtId="0" fontId="37" fillId="22" borderId="5" xfId="2" applyFont="1" applyFill="1" applyBorder="1" applyAlignment="1">
      <alignment horizontal="center" vertical="center" wrapText="1"/>
    </xf>
    <xf numFmtId="0" fontId="48" fillId="0" borderId="3" xfId="0" applyFont="1" applyBorder="1" applyAlignment="1">
      <alignment horizontal="center" vertical="center" wrapText="1"/>
    </xf>
    <xf numFmtId="0" fontId="48" fillId="0" borderId="1" xfId="0" applyFont="1" applyBorder="1" applyAlignment="1">
      <alignment horizontal="center" vertical="center" wrapText="1"/>
    </xf>
    <xf numFmtId="0" fontId="48" fillId="0" borderId="26" xfId="0" applyFont="1" applyBorder="1" applyAlignment="1">
      <alignment horizontal="center" vertical="center" wrapText="1"/>
    </xf>
    <xf numFmtId="0" fontId="37" fillId="22" borderId="8" xfId="2" applyFont="1" applyFill="1" applyBorder="1" applyAlignment="1">
      <alignment horizontal="center" vertical="center" wrapText="1"/>
    </xf>
    <xf numFmtId="0" fontId="49" fillId="11" borderId="3" xfId="0" applyFont="1" applyFill="1" applyBorder="1" applyAlignment="1">
      <alignment horizontal="center" vertical="center" wrapText="1"/>
    </xf>
    <xf numFmtId="9" fontId="49" fillId="0" borderId="1" xfId="0" applyNumberFormat="1" applyFont="1" applyBorder="1" applyAlignment="1">
      <alignment horizontal="center" vertical="center" wrapText="1"/>
    </xf>
    <xf numFmtId="9" fontId="49" fillId="0" borderId="26" xfId="0" applyNumberFormat="1" applyFont="1" applyBorder="1" applyAlignment="1">
      <alignment horizontal="center" vertical="center" wrapText="1"/>
    </xf>
    <xf numFmtId="9" fontId="37" fillId="22" borderId="5" xfId="2" applyNumberFormat="1" applyFont="1" applyFill="1" applyBorder="1" applyAlignment="1">
      <alignment horizontal="center" vertical="center" wrapText="1"/>
    </xf>
    <xf numFmtId="0" fontId="49" fillId="12" borderId="3" xfId="0" applyFont="1" applyFill="1" applyBorder="1" applyAlignment="1">
      <alignment horizontal="center" vertical="center" wrapText="1"/>
    </xf>
    <xf numFmtId="0" fontId="38" fillId="0" borderId="1" xfId="2" applyFont="1" applyBorder="1" applyAlignment="1">
      <alignment horizontal="center" vertical="center" wrapText="1"/>
    </xf>
    <xf numFmtId="0" fontId="41" fillId="22" borderId="19" xfId="2" applyFont="1" applyFill="1" applyBorder="1" applyAlignment="1" applyProtection="1">
      <alignment horizontal="left" vertical="center" wrapText="1"/>
      <protection locked="0"/>
    </xf>
    <xf numFmtId="0" fontId="41" fillId="22" borderId="1" xfId="2" applyFont="1" applyFill="1" applyBorder="1" applyAlignment="1" applyProtection="1">
      <alignment horizontal="left" vertical="center" wrapText="1"/>
      <protection locked="0"/>
    </xf>
    <xf numFmtId="0" fontId="41" fillId="0" borderId="1" xfId="2" applyFont="1" applyBorder="1" applyAlignment="1">
      <alignment horizontal="left" vertical="center" wrapText="1"/>
    </xf>
    <xf numFmtId="9" fontId="38" fillId="0" borderId="1" xfId="0" applyNumberFormat="1" applyFont="1" applyBorder="1" applyAlignment="1">
      <alignment horizontal="center" vertical="center" wrapText="1"/>
    </xf>
    <xf numFmtId="0" fontId="38" fillId="22" borderId="1" xfId="0" applyFont="1" applyFill="1" applyBorder="1" applyAlignment="1" applyProtection="1">
      <alignment horizontal="center" vertical="center" wrapText="1"/>
      <protection locked="0"/>
    </xf>
    <xf numFmtId="9" fontId="38" fillId="22" borderId="1" xfId="0" applyNumberFormat="1" applyFont="1" applyFill="1" applyBorder="1" applyAlignment="1" applyProtection="1">
      <alignment horizontal="center" vertical="center" wrapText="1"/>
      <protection locked="0"/>
    </xf>
    <xf numFmtId="0" fontId="49" fillId="13" borderId="3" xfId="0" applyFont="1" applyFill="1" applyBorder="1" applyAlignment="1">
      <alignment horizontal="center" vertical="center" wrapText="1"/>
    </xf>
    <xf numFmtId="0" fontId="38" fillId="0" borderId="3" xfId="2" applyFont="1" applyBorder="1" applyAlignment="1">
      <alignment horizontal="center" vertical="center" wrapText="1"/>
    </xf>
    <xf numFmtId="0" fontId="38" fillId="0" borderId="1" xfId="2" applyFont="1" applyBorder="1" applyAlignment="1">
      <alignment horizontal="left" vertical="center" wrapText="1"/>
    </xf>
    <xf numFmtId="0" fontId="49" fillId="7" borderId="3" xfId="0" applyFont="1" applyFill="1" applyBorder="1" applyAlignment="1">
      <alignment horizontal="center" vertical="center" wrapText="1"/>
    </xf>
    <xf numFmtId="0" fontId="49" fillId="14" borderId="3" xfId="0" applyFont="1" applyFill="1" applyBorder="1" applyAlignment="1">
      <alignment horizontal="center" vertical="center" wrapText="1"/>
    </xf>
    <xf numFmtId="0" fontId="49" fillId="0" borderId="0" xfId="0" applyFont="1" applyAlignment="1">
      <alignment horizontal="center" vertical="center" wrapText="1"/>
    </xf>
    <xf numFmtId="0" fontId="38" fillId="0" borderId="27" xfId="2" applyFont="1" applyBorder="1" applyAlignment="1">
      <alignment horizontal="center" vertical="center" wrapText="1"/>
    </xf>
    <xf numFmtId="0" fontId="38" fillId="0" borderId="28" xfId="2" applyFont="1" applyBorder="1" applyAlignment="1">
      <alignment horizontal="center" vertical="center" wrapText="1"/>
    </xf>
    <xf numFmtId="0" fontId="41" fillId="22" borderId="38" xfId="2" applyFont="1" applyFill="1" applyBorder="1" applyAlignment="1" applyProtection="1">
      <alignment horizontal="left" vertical="center" wrapText="1"/>
      <protection locked="0"/>
    </xf>
    <xf numFmtId="0" fontId="41" fillId="22" borderId="28" xfId="2" applyFont="1" applyFill="1" applyBorder="1" applyAlignment="1" applyProtection="1">
      <alignment horizontal="left" vertical="center" wrapText="1"/>
      <protection locked="0"/>
    </xf>
    <xf numFmtId="0" fontId="38" fillId="0" borderId="4" xfId="2" applyFont="1" applyBorder="1" applyAlignment="1">
      <alignment horizontal="center" vertical="center" wrapText="1"/>
    </xf>
    <xf numFmtId="0" fontId="38" fillId="22" borderId="71" xfId="2" applyFont="1" applyFill="1" applyBorder="1" applyAlignment="1" applyProtection="1">
      <alignment horizontal="left" vertical="center" wrapText="1"/>
      <protection locked="0"/>
    </xf>
    <xf numFmtId="0" fontId="38" fillId="22" borderId="6" xfId="2" applyFont="1" applyFill="1" applyBorder="1" applyAlignment="1" applyProtection="1">
      <alignment horizontal="left" vertical="center" wrapText="1"/>
      <protection locked="0"/>
    </xf>
    <xf numFmtId="9" fontId="49" fillId="0" borderId="0" xfId="0" applyNumberFormat="1" applyFont="1" applyAlignment="1">
      <alignment horizontal="center" vertical="center" wrapText="1"/>
    </xf>
    <xf numFmtId="0" fontId="38" fillId="22" borderId="19" xfId="2" applyFont="1" applyFill="1" applyBorder="1" applyAlignment="1" applyProtection="1">
      <alignment horizontal="left" vertical="center" wrapText="1"/>
      <protection locked="0"/>
    </xf>
    <xf numFmtId="0" fontId="38" fillId="22" borderId="1" xfId="2" applyFont="1" applyFill="1" applyBorder="1" applyAlignment="1" applyProtection="1">
      <alignment horizontal="left" vertical="center" wrapText="1"/>
      <protection locked="0"/>
    </xf>
    <xf numFmtId="0" fontId="38" fillId="22" borderId="20" xfId="2" applyFont="1" applyFill="1" applyBorder="1" applyAlignment="1" applyProtection="1">
      <alignment horizontal="left" vertical="center" wrapText="1"/>
      <protection locked="0"/>
    </xf>
    <xf numFmtId="0" fontId="38" fillId="22" borderId="5" xfId="2" applyFont="1" applyFill="1" applyBorder="1" applyAlignment="1" applyProtection="1">
      <alignment horizontal="left" vertical="center" wrapText="1"/>
      <protection locked="0"/>
    </xf>
    <xf numFmtId="0" fontId="38" fillId="22" borderId="38" xfId="2" applyFont="1" applyFill="1" applyBorder="1" applyAlignment="1" applyProtection="1">
      <alignment horizontal="left" vertical="center" wrapText="1"/>
      <protection locked="0"/>
    </xf>
    <xf numFmtId="0" fontId="38" fillId="22" borderId="28" xfId="2" applyFont="1" applyFill="1" applyBorder="1" applyAlignment="1" applyProtection="1">
      <alignment horizontal="left" vertical="center" wrapText="1"/>
      <protection locked="0"/>
    </xf>
    <xf numFmtId="0" fontId="38" fillId="0" borderId="0" xfId="2" applyFont="1" applyAlignment="1">
      <alignment vertical="center" wrapText="1"/>
    </xf>
    <xf numFmtId="9" fontId="50" fillId="0" borderId="4" xfId="0" applyNumberFormat="1" applyFont="1" applyBorder="1" applyAlignment="1">
      <alignment horizontal="center" vertical="center" wrapText="1"/>
    </xf>
    <xf numFmtId="0" fontId="38" fillId="22" borderId="60" xfId="2" applyFont="1" applyFill="1" applyBorder="1" applyAlignment="1" applyProtection="1">
      <alignment horizontal="left" vertical="center" wrapText="1"/>
      <protection locked="0"/>
    </xf>
    <xf numFmtId="0" fontId="38" fillId="22" borderId="4" xfId="2" applyFont="1" applyFill="1" applyBorder="1" applyAlignment="1" applyProtection="1">
      <alignment horizontal="left" vertical="center" wrapText="1"/>
      <protection locked="0"/>
    </xf>
    <xf numFmtId="9" fontId="38" fillId="0" borderId="0" xfId="2" applyNumberFormat="1" applyFont="1" applyAlignment="1">
      <alignment horizontal="center" vertical="center" wrapText="1"/>
    </xf>
    <xf numFmtId="14" fontId="44" fillId="22" borderId="1" xfId="0" applyNumberFormat="1" applyFont="1" applyFill="1" applyBorder="1" applyAlignment="1">
      <alignment horizontal="center" vertical="center" wrapText="1"/>
    </xf>
    <xf numFmtId="14" fontId="34" fillId="0" borderId="1" xfId="0" applyNumberFormat="1" applyFont="1" applyBorder="1" applyAlignment="1">
      <alignment horizontal="left" vertical="center" wrapText="1"/>
    </xf>
    <xf numFmtId="0" fontId="44" fillId="22" borderId="1" xfId="0" applyFont="1" applyFill="1" applyBorder="1" applyAlignment="1">
      <alignment vertical="center" wrapText="1"/>
    </xf>
    <xf numFmtId="14" fontId="34" fillId="0" borderId="1" xfId="0" applyNumberFormat="1" applyFont="1" applyBorder="1" applyAlignment="1">
      <alignment vertical="center" wrapText="1"/>
    </xf>
    <xf numFmtId="0" fontId="48" fillId="22" borderId="3" xfId="0" applyFont="1" applyFill="1" applyBorder="1" applyAlignment="1">
      <alignment horizontal="center" vertical="center" wrapText="1"/>
    </xf>
    <xf numFmtId="0" fontId="48" fillId="22" borderId="1" xfId="0" applyFont="1" applyFill="1" applyBorder="1" applyAlignment="1">
      <alignment horizontal="center" vertical="center" wrapText="1"/>
    </xf>
    <xf numFmtId="0" fontId="48" fillId="22" borderId="26" xfId="0" applyFont="1" applyFill="1" applyBorder="1" applyAlignment="1">
      <alignment horizontal="center" vertical="center" wrapText="1"/>
    </xf>
    <xf numFmtId="0" fontId="44" fillId="0" borderId="0" xfId="2" applyFont="1" applyAlignment="1">
      <alignment horizontal="center" vertical="center" wrapText="1"/>
    </xf>
    <xf numFmtId="0" fontId="34" fillId="2" borderId="0" xfId="2" applyFont="1" applyFill="1" applyAlignment="1">
      <alignment horizontal="center" vertical="center"/>
    </xf>
    <xf numFmtId="0" fontId="44" fillId="0" borderId="1" xfId="2" applyFont="1" applyBorder="1" applyAlignment="1">
      <alignment vertical="center"/>
    </xf>
    <xf numFmtId="0" fontId="44" fillId="0" borderId="0" xfId="2" applyFont="1" applyAlignment="1">
      <alignment horizontal="center" vertical="center"/>
    </xf>
    <xf numFmtId="0" fontId="44" fillId="0" borderId="0" xfId="2" applyFont="1" applyAlignment="1">
      <alignment vertical="center"/>
    </xf>
    <xf numFmtId="0" fontId="34" fillId="2" borderId="0" xfId="2" applyFont="1" applyFill="1" applyAlignment="1">
      <alignment horizontal="center"/>
    </xf>
    <xf numFmtId="0" fontId="44" fillId="0" borderId="0" xfId="0" applyFont="1" applyAlignment="1">
      <alignment horizontal="left" vertical="center" wrapText="1"/>
    </xf>
    <xf numFmtId="14" fontId="44" fillId="0" borderId="1" xfId="0" applyNumberFormat="1" applyFont="1" applyBorder="1" applyAlignment="1">
      <alignment horizontal="center" vertical="center" wrapText="1"/>
    </xf>
    <xf numFmtId="0" fontId="44" fillId="0" borderId="0" xfId="0" applyFont="1" applyAlignment="1">
      <alignment vertical="center" wrapText="1"/>
    </xf>
    <xf numFmtId="14" fontId="34" fillId="0" borderId="0" xfId="0" applyNumberFormat="1" applyFont="1" applyAlignment="1">
      <alignment vertical="center" wrapText="1"/>
    </xf>
    <xf numFmtId="14" fontId="44" fillId="0" borderId="0" xfId="0" applyNumberFormat="1" applyFont="1" applyAlignment="1">
      <alignment horizontal="center" vertical="center" wrapText="1"/>
    </xf>
    <xf numFmtId="14" fontId="34" fillId="0" borderId="0" xfId="0" applyNumberFormat="1" applyFont="1" applyAlignment="1">
      <alignment horizontal="left" vertical="center" wrapText="1"/>
    </xf>
    <xf numFmtId="0" fontId="47" fillId="5" borderId="74" xfId="2" applyFont="1" applyFill="1" applyBorder="1" applyAlignment="1">
      <alignment horizontal="center" vertical="center"/>
    </xf>
    <xf numFmtId="0" fontId="47" fillId="18" borderId="74" xfId="2" applyFont="1" applyFill="1" applyBorder="1" applyAlignment="1">
      <alignment horizontal="center" vertical="center" wrapText="1"/>
    </xf>
    <xf numFmtId="0" fontId="47" fillId="19" borderId="74" xfId="2" applyFont="1" applyFill="1" applyBorder="1" applyAlignment="1">
      <alignment horizontal="center" vertical="center" wrapText="1"/>
    </xf>
    <xf numFmtId="0" fontId="52" fillId="20" borderId="74" xfId="2" applyFont="1" applyFill="1" applyBorder="1" applyAlignment="1">
      <alignment horizontal="center" vertical="center" wrapText="1"/>
    </xf>
    <xf numFmtId="0" fontId="37" fillId="0" borderId="0" xfId="2" applyFont="1" applyAlignment="1">
      <alignment vertical="center" wrapText="1"/>
    </xf>
    <xf numFmtId="0" fontId="38" fillId="4" borderId="0" xfId="2" applyFont="1" applyFill="1" applyAlignment="1">
      <alignment horizontal="left" vertical="center" wrapText="1"/>
    </xf>
    <xf numFmtId="0" fontId="34" fillId="2" borderId="18" xfId="2" applyFont="1" applyFill="1" applyBorder="1"/>
    <xf numFmtId="0" fontId="34" fillId="2" borderId="17" xfId="2" applyFont="1" applyFill="1" applyBorder="1"/>
    <xf numFmtId="0" fontId="44" fillId="22" borderId="1" xfId="2" applyFont="1" applyFill="1" applyBorder="1" applyAlignment="1">
      <alignment horizontal="center" vertical="center" wrapText="1"/>
    </xf>
    <xf numFmtId="0" fontId="34" fillId="22" borderId="18" xfId="2" applyFont="1" applyFill="1" applyBorder="1" applyAlignment="1">
      <alignment vertical="center" wrapText="1"/>
    </xf>
    <xf numFmtId="0" fontId="34" fillId="22" borderId="17" xfId="2" applyFont="1" applyFill="1" applyBorder="1" applyAlignment="1">
      <alignment vertical="center" wrapText="1"/>
    </xf>
    <xf numFmtId="0" fontId="34" fillId="0" borderId="15" xfId="2" applyFont="1" applyBorder="1" applyAlignment="1">
      <alignment vertical="center" wrapText="1"/>
    </xf>
    <xf numFmtId="9" fontId="34" fillId="0" borderId="1" xfId="2" applyNumberFormat="1" applyFont="1" applyBorder="1" applyAlignment="1">
      <alignment horizontal="center" vertical="center" wrapText="1"/>
    </xf>
    <xf numFmtId="9" fontId="34" fillId="0" borderId="26" xfId="2" applyNumberFormat="1" applyFont="1" applyBorder="1" applyAlignment="1">
      <alignment horizontal="center" vertical="center" wrapText="1"/>
    </xf>
    <xf numFmtId="0" fontId="53" fillId="0" borderId="0" xfId="2" applyFont="1" applyAlignment="1">
      <alignment vertical="center" wrapText="1"/>
    </xf>
    <xf numFmtId="0" fontId="44" fillId="22" borderId="24" xfId="2" applyFont="1" applyFill="1" applyBorder="1" applyAlignment="1">
      <alignment horizontal="center" vertical="center" wrapText="1"/>
    </xf>
    <xf numFmtId="0" fontId="44" fillId="22" borderId="4" xfId="2" applyFont="1" applyFill="1" applyBorder="1" applyAlignment="1">
      <alignment horizontal="center" vertical="center" wrapText="1"/>
    </xf>
    <xf numFmtId="0" fontId="34" fillId="22" borderId="15" xfId="2" applyFont="1" applyFill="1" applyBorder="1" applyAlignment="1">
      <alignment vertical="center" wrapText="1"/>
    </xf>
    <xf numFmtId="0" fontId="44" fillId="22" borderId="1" xfId="2" applyFont="1" applyFill="1" applyBorder="1" applyAlignment="1">
      <alignment vertical="center" wrapText="1"/>
    </xf>
    <xf numFmtId="0" fontId="54" fillId="22" borderId="1" xfId="0" applyFont="1" applyFill="1" applyBorder="1" applyAlignment="1">
      <alignment horizontal="center" vertical="center" wrapText="1" readingOrder="1"/>
    </xf>
    <xf numFmtId="0" fontId="54" fillId="22" borderId="26" xfId="0" applyFont="1" applyFill="1" applyBorder="1" applyAlignment="1">
      <alignment horizontal="center" vertical="center" wrapText="1" readingOrder="1"/>
    </xf>
    <xf numFmtId="0" fontId="34" fillId="0" borderId="1" xfId="2" applyFont="1" applyBorder="1" applyAlignment="1">
      <alignment vertical="center" wrapText="1"/>
    </xf>
    <xf numFmtId="0" fontId="34" fillId="0" borderId="1" xfId="0" applyFont="1" applyBorder="1" applyAlignment="1">
      <alignment horizontal="center" vertical="center" wrapText="1" readingOrder="1"/>
    </xf>
    <xf numFmtId="0" fontId="34" fillId="0" borderId="26" xfId="0" applyFont="1" applyBorder="1" applyAlignment="1">
      <alignment horizontal="center" vertical="center" wrapText="1" readingOrder="1"/>
    </xf>
    <xf numFmtId="0" fontId="55" fillId="0" borderId="0" xfId="3" applyFont="1"/>
    <xf numFmtId="0" fontId="34" fillId="0" borderId="3" xfId="2" applyFont="1" applyBorder="1" applyAlignment="1">
      <alignment horizontal="center" vertical="center" wrapText="1"/>
    </xf>
    <xf numFmtId="0" fontId="34" fillId="0" borderId="1" xfId="2" applyFont="1" applyBorder="1" applyAlignment="1">
      <alignment horizontal="justify" vertical="center" wrapText="1"/>
    </xf>
    <xf numFmtId="0" fontId="34" fillId="0" borderId="0" xfId="2" applyFont="1" applyAlignment="1">
      <alignment horizontal="justify" vertical="center" wrapText="1"/>
    </xf>
    <xf numFmtId="0" fontId="54" fillId="0" borderId="1" xfId="0" applyFont="1" applyBorder="1" applyAlignment="1">
      <alignment horizontal="center" vertical="center" wrapText="1" readingOrder="1"/>
    </xf>
    <xf numFmtId="0" fontId="56" fillId="8" borderId="1" xfId="0" applyFont="1" applyFill="1" applyBorder="1" applyAlignment="1">
      <alignment horizontal="center" vertical="center" wrapText="1" readingOrder="1"/>
    </xf>
    <xf numFmtId="0" fontId="34" fillId="6" borderId="26" xfId="0" applyFont="1" applyFill="1" applyBorder="1" applyAlignment="1">
      <alignment horizontal="center" vertical="center" wrapText="1" readingOrder="1"/>
    </xf>
    <xf numFmtId="9" fontId="34" fillId="0" borderId="3" xfId="2" applyNumberFormat="1" applyFont="1" applyBorder="1" applyAlignment="1">
      <alignment horizontal="center" vertical="center" wrapText="1"/>
    </xf>
    <xf numFmtId="0" fontId="55" fillId="0" borderId="0" xfId="3" applyFont="1" applyAlignment="1">
      <alignment horizontal="center" vertical="center"/>
    </xf>
    <xf numFmtId="0" fontId="56" fillId="9" borderId="1" xfId="0" applyFont="1" applyFill="1" applyBorder="1" applyAlignment="1">
      <alignment horizontal="center" vertical="center" wrapText="1" readingOrder="1"/>
    </xf>
    <xf numFmtId="0" fontId="57" fillId="0" borderId="0" xfId="3" applyFont="1" applyAlignment="1">
      <alignment vertical="center" textRotation="90" wrapText="1"/>
    </xf>
    <xf numFmtId="0" fontId="58" fillId="0" borderId="0" xfId="3" applyFont="1" applyAlignment="1">
      <alignment horizontal="center" vertical="center" wrapText="1"/>
    </xf>
    <xf numFmtId="0" fontId="55" fillId="0" borderId="0" xfId="3" applyFont="1" applyAlignment="1">
      <alignment horizontal="center" vertical="center" wrapText="1"/>
    </xf>
    <xf numFmtId="0" fontId="56" fillId="5" borderId="1" xfId="0" applyFont="1" applyFill="1" applyBorder="1" applyAlignment="1">
      <alignment horizontal="center" vertical="center" wrapText="1" readingOrder="1"/>
    </xf>
    <xf numFmtId="0" fontId="54" fillId="0" borderId="28" xfId="0" applyFont="1" applyBorder="1" applyAlignment="1">
      <alignment horizontal="center" vertical="center" wrapText="1" readingOrder="1"/>
    </xf>
    <xf numFmtId="0" fontId="56" fillId="5" borderId="28" xfId="0" applyFont="1" applyFill="1" applyBorder="1" applyAlignment="1">
      <alignment horizontal="center" vertical="center" wrapText="1" readingOrder="1"/>
    </xf>
    <xf numFmtId="0" fontId="56" fillId="9" borderId="28" xfId="0" applyFont="1" applyFill="1" applyBorder="1" applyAlignment="1">
      <alignment horizontal="center" vertical="center" wrapText="1" readingOrder="1"/>
    </xf>
    <xf numFmtId="0" fontId="56" fillId="8" borderId="28" xfId="0" applyFont="1" applyFill="1" applyBorder="1" applyAlignment="1">
      <alignment horizontal="center" vertical="center" wrapText="1" readingOrder="1"/>
    </xf>
    <xf numFmtId="0" fontId="34" fillId="6" borderId="29" xfId="0" applyFont="1" applyFill="1" applyBorder="1" applyAlignment="1">
      <alignment horizontal="center" vertical="center" wrapText="1" readingOrder="1"/>
    </xf>
    <xf numFmtId="9" fontId="34" fillId="0" borderId="27" xfId="2" applyNumberFormat="1" applyFont="1" applyBorder="1" applyAlignment="1">
      <alignment horizontal="center" vertical="center" wrapText="1"/>
    </xf>
    <xf numFmtId="0" fontId="34" fillId="0" borderId="28" xfId="0" applyFont="1" applyBorder="1" applyAlignment="1">
      <alignment horizontal="center" vertical="center" wrapText="1" readingOrder="1"/>
    </xf>
    <xf numFmtId="0" fontId="55" fillId="0" borderId="0" xfId="3" applyFont="1" applyAlignment="1">
      <alignment vertical="center"/>
    </xf>
    <xf numFmtId="0" fontId="44" fillId="0" borderId="1" xfId="2" applyFont="1" applyBorder="1" applyAlignment="1">
      <alignment horizontal="center" vertical="center" wrapText="1"/>
    </xf>
    <xf numFmtId="0" fontId="34" fillId="6" borderId="1" xfId="0" applyFont="1" applyFill="1" applyBorder="1" applyAlignment="1">
      <alignment horizontal="center" vertical="center" wrapText="1" readingOrder="1"/>
    </xf>
    <xf numFmtId="0" fontId="53" fillId="0" borderId="0" xfId="0" applyFont="1" applyAlignment="1">
      <alignment vertical="center" readingOrder="1"/>
    </xf>
    <xf numFmtId="0" fontId="59" fillId="0" borderId="0" xfId="3" applyFont="1"/>
    <xf numFmtId="0" fontId="34" fillId="0" borderId="0" xfId="0" applyFont="1" applyAlignment="1">
      <alignment vertical="center"/>
    </xf>
    <xf numFmtId="0" fontId="34" fillId="0" borderId="0" xfId="0" applyFont="1" applyAlignment="1">
      <alignment vertical="center" readingOrder="1"/>
    </xf>
    <xf numFmtId="0" fontId="34" fillId="0" borderId="0" xfId="3" applyFont="1" applyAlignment="1">
      <alignment vertical="center"/>
    </xf>
    <xf numFmtId="9" fontId="44" fillId="0" borderId="0" xfId="0" applyNumberFormat="1" applyFont="1" applyAlignment="1">
      <alignment horizontal="left" vertical="center" wrapText="1"/>
    </xf>
    <xf numFmtId="0" fontId="43" fillId="0" borderId="0" xfId="2" applyFont="1" applyAlignment="1">
      <alignment horizontal="center" vertical="center"/>
    </xf>
    <xf numFmtId="0" fontId="44" fillId="0" borderId="0" xfId="0" applyFont="1" applyAlignment="1">
      <alignment horizontal="center" vertical="center" wrapText="1"/>
    </xf>
    <xf numFmtId="0" fontId="44" fillId="2" borderId="0" xfId="2" applyFont="1" applyFill="1" applyAlignment="1">
      <alignment vertical="center" wrapText="1"/>
    </xf>
    <xf numFmtId="14" fontId="34" fillId="0" borderId="0" xfId="0" applyNumberFormat="1" applyFont="1" applyAlignment="1">
      <alignment horizontal="right" vertical="center" wrapText="1"/>
    </xf>
    <xf numFmtId="0" fontId="37" fillId="0" borderId="60" xfId="2" applyFont="1" applyBorder="1" applyAlignment="1">
      <alignment vertical="center" wrapText="1"/>
    </xf>
    <xf numFmtId="0" fontId="38" fillId="4" borderId="11" xfId="2" applyFont="1" applyFill="1" applyBorder="1" applyAlignment="1">
      <alignment horizontal="left" vertical="center" wrapText="1"/>
    </xf>
    <xf numFmtId="0" fontId="37" fillId="22" borderId="34" xfId="2" applyFont="1" applyFill="1" applyBorder="1" applyAlignment="1">
      <alignment vertical="center" wrapText="1"/>
    </xf>
    <xf numFmtId="0" fontId="37" fillId="22" borderId="36" xfId="2" applyFont="1" applyFill="1" applyBorder="1" applyAlignment="1">
      <alignment vertical="center" wrapText="1"/>
    </xf>
    <xf numFmtId="0" fontId="37" fillId="22" borderId="3" xfId="2" applyFont="1" applyFill="1" applyBorder="1" applyAlignment="1">
      <alignment horizontal="center" vertical="center" wrapText="1"/>
    </xf>
    <xf numFmtId="0" fontId="37" fillId="22" borderId="24" xfId="2" applyFont="1" applyFill="1" applyBorder="1" applyAlignment="1">
      <alignment horizontal="center" vertical="center" wrapText="1"/>
    </xf>
    <xf numFmtId="0" fontId="37" fillId="22" borderId="60" xfId="2" applyFont="1" applyFill="1" applyBorder="1" applyAlignment="1">
      <alignment horizontal="center" vertical="center" wrapText="1"/>
    </xf>
    <xf numFmtId="9" fontId="37" fillId="22" borderId="11" xfId="2" applyNumberFormat="1" applyFont="1" applyFill="1" applyBorder="1" applyAlignment="1">
      <alignment horizontal="center" vertical="center" wrapText="1"/>
    </xf>
    <xf numFmtId="0" fontId="37" fillId="22" borderId="33" xfId="2" applyFont="1" applyFill="1" applyBorder="1" applyAlignment="1">
      <alignment horizontal="center" vertical="center" wrapText="1"/>
    </xf>
    <xf numFmtId="9" fontId="37" fillId="22" borderId="34" xfId="2" applyNumberFormat="1" applyFont="1" applyFill="1" applyBorder="1" applyAlignment="1">
      <alignment horizontal="center" vertical="center" wrapText="1"/>
    </xf>
    <xf numFmtId="9" fontId="37" fillId="22" borderId="6" xfId="2" applyNumberFormat="1" applyFont="1" applyFill="1" applyBorder="1" applyAlignment="1">
      <alignment horizontal="center" vertical="center" wrapText="1"/>
    </xf>
    <xf numFmtId="9" fontId="37" fillId="22" borderId="36" xfId="2" applyNumberFormat="1" applyFont="1" applyFill="1" applyBorder="1" applyAlignment="1">
      <alignment horizontal="center" vertical="center" wrapText="1"/>
    </xf>
    <xf numFmtId="9" fontId="37" fillId="22" borderId="25" xfId="2" applyNumberFormat="1" applyFont="1" applyFill="1" applyBorder="1" applyAlignment="1">
      <alignment horizontal="center" vertical="center" wrapText="1"/>
    </xf>
    <xf numFmtId="0" fontId="48" fillId="22" borderId="8" xfId="0" applyFont="1" applyFill="1" applyBorder="1" applyAlignment="1">
      <alignment horizontal="center" vertical="center" wrapText="1"/>
    </xf>
    <xf numFmtId="0" fontId="38" fillId="0" borderId="8" xfId="2" applyFont="1" applyBorder="1" applyAlignment="1">
      <alignment horizontal="justify" vertical="center" wrapText="1"/>
    </xf>
    <xf numFmtId="3" fontId="38" fillId="22" borderId="3" xfId="2" applyNumberFormat="1" applyFont="1" applyFill="1" applyBorder="1" applyAlignment="1" applyProtection="1">
      <alignment horizontal="center" vertical="center" wrapText="1"/>
      <protection locked="0"/>
    </xf>
    <xf numFmtId="0" fontId="60" fillId="0" borderId="19" xfId="2" applyFont="1" applyBorder="1" applyAlignment="1">
      <alignment horizontal="center" vertical="center" wrapText="1"/>
    </xf>
    <xf numFmtId="9" fontId="32" fillId="0" borderId="11" xfId="0" applyNumberFormat="1" applyFont="1" applyBorder="1" applyAlignment="1">
      <alignment horizontal="center" vertical="center" wrapText="1"/>
    </xf>
    <xf numFmtId="9" fontId="32" fillId="0" borderId="33" xfId="0" applyNumberFormat="1" applyFont="1" applyBorder="1" applyAlignment="1">
      <alignment horizontal="center" vertical="center" wrapText="1"/>
    </xf>
    <xf numFmtId="9" fontId="32" fillId="22" borderId="3" xfId="0" applyNumberFormat="1" applyFont="1" applyFill="1" applyBorder="1" applyAlignment="1" applyProtection="1">
      <alignment horizontal="center" vertical="center" wrapText="1"/>
      <protection locked="0"/>
    </xf>
    <xf numFmtId="9" fontId="32" fillId="0" borderId="1" xfId="0" applyNumberFormat="1" applyFont="1" applyBorder="1" applyAlignment="1">
      <alignment horizontal="center" vertical="center" wrapText="1"/>
    </xf>
    <xf numFmtId="9" fontId="32" fillId="0" borderId="8" xfId="0" applyNumberFormat="1" applyFont="1" applyBorder="1" applyAlignment="1">
      <alignment horizontal="center" vertical="center" wrapText="1"/>
    </xf>
    <xf numFmtId="9" fontId="61" fillId="0" borderId="3" xfId="0" applyNumberFormat="1" applyFont="1" applyBorder="1" applyAlignment="1">
      <alignment horizontal="center" vertical="center" wrapText="1"/>
    </xf>
    <xf numFmtId="9" fontId="61" fillId="0" borderId="26" xfId="0" applyNumberFormat="1" applyFont="1" applyBorder="1" applyAlignment="1">
      <alignment horizontal="center" vertical="center" wrapText="1"/>
    </xf>
    <xf numFmtId="0" fontId="49" fillId="0" borderId="1" xfId="0" applyFont="1" applyBorder="1" applyAlignment="1">
      <alignment vertical="center" wrapText="1"/>
    </xf>
    <xf numFmtId="0" fontId="49" fillId="0" borderId="8" xfId="0" applyFont="1" applyBorder="1" applyAlignment="1">
      <alignment horizontal="center" vertical="center" wrapText="1"/>
    </xf>
    <xf numFmtId="0" fontId="49" fillId="0" borderId="33" xfId="0" applyFont="1" applyBorder="1" applyAlignment="1">
      <alignment vertical="center" wrapText="1"/>
    </xf>
    <xf numFmtId="0" fontId="38" fillId="22" borderId="3" xfId="2" applyFont="1" applyFill="1" applyBorder="1" applyAlignment="1" applyProtection="1">
      <alignment horizontal="center" vertical="center" wrapText="1"/>
      <protection locked="0"/>
    </xf>
    <xf numFmtId="0" fontId="49" fillId="0" borderId="1" xfId="0" applyFont="1" applyBorder="1" applyAlignment="1">
      <alignment horizontal="justify" vertical="center" wrapText="1"/>
    </xf>
    <xf numFmtId="0" fontId="49" fillId="0" borderId="26" xfId="0" applyFont="1" applyBorder="1" applyAlignment="1">
      <alignment vertical="center" wrapText="1"/>
    </xf>
    <xf numFmtId="0" fontId="38" fillId="0" borderId="27" xfId="2" applyFont="1" applyBorder="1" applyAlignment="1">
      <alignment vertical="center" wrapText="1"/>
    </xf>
    <xf numFmtId="0" fontId="38" fillId="0" borderId="28" xfId="2" applyFont="1" applyBorder="1" applyAlignment="1">
      <alignment vertical="center" wrapText="1"/>
    </xf>
    <xf numFmtId="0" fontId="38" fillId="0" borderId="37" xfId="2" applyFont="1" applyBorder="1" applyAlignment="1">
      <alignment horizontal="center" vertical="center" wrapText="1"/>
    </xf>
    <xf numFmtId="0" fontId="38" fillId="0" borderId="29" xfId="2" applyFont="1" applyBorder="1" applyAlignment="1">
      <alignment vertical="center" wrapText="1"/>
    </xf>
    <xf numFmtId="0" fontId="38" fillId="22" borderId="27" xfId="2" applyFont="1" applyFill="1" applyBorder="1" applyAlignment="1" applyProtection="1">
      <alignment horizontal="center" vertical="center" wrapText="1"/>
      <protection locked="0"/>
    </xf>
    <xf numFmtId="0" fontId="60" fillId="0" borderId="38" xfId="2" applyFont="1" applyBorder="1" applyAlignment="1">
      <alignment horizontal="center" vertical="center" wrapText="1"/>
    </xf>
    <xf numFmtId="9" fontId="32" fillId="0" borderId="40" xfId="0" applyNumberFormat="1" applyFont="1" applyBorder="1" applyAlignment="1">
      <alignment horizontal="center" vertical="center" wrapText="1"/>
    </xf>
    <xf numFmtId="9" fontId="32" fillId="0" borderId="35" xfId="0" applyNumberFormat="1" applyFont="1" applyBorder="1" applyAlignment="1">
      <alignment horizontal="center" vertical="center" wrapText="1"/>
    </xf>
    <xf numFmtId="9" fontId="32" fillId="22" borderId="27" xfId="0" applyNumberFormat="1" applyFont="1" applyFill="1" applyBorder="1" applyAlignment="1" applyProtection="1">
      <alignment horizontal="center" vertical="center" wrapText="1"/>
      <protection locked="0"/>
    </xf>
    <xf numFmtId="9" fontId="32" fillId="0" borderId="28" xfId="0" applyNumberFormat="1" applyFont="1" applyBorder="1" applyAlignment="1">
      <alignment horizontal="center" vertical="center" wrapText="1"/>
    </xf>
    <xf numFmtId="9" fontId="32" fillId="0" borderId="37" xfId="0" applyNumberFormat="1" applyFont="1" applyBorder="1" applyAlignment="1">
      <alignment horizontal="center" vertical="center" wrapText="1"/>
    </xf>
    <xf numFmtId="9" fontId="61" fillId="0" borderId="27" xfId="0" applyNumberFormat="1" applyFont="1" applyBorder="1" applyAlignment="1">
      <alignment horizontal="center" vertical="center" wrapText="1"/>
    </xf>
    <xf numFmtId="9" fontId="61" fillId="0" borderId="29" xfId="0" applyNumberFormat="1" applyFont="1" applyBorder="1" applyAlignment="1">
      <alignment horizontal="center" vertical="center" wrapText="1"/>
    </xf>
    <xf numFmtId="9" fontId="38" fillId="0" borderId="0" xfId="2" applyNumberFormat="1" applyFont="1" applyAlignment="1">
      <alignment vertical="center" wrapText="1"/>
    </xf>
    <xf numFmtId="9" fontId="37" fillId="0" borderId="0" xfId="2" applyNumberFormat="1" applyFont="1" applyAlignment="1">
      <alignment vertical="center" wrapText="1"/>
    </xf>
    <xf numFmtId="0" fontId="37" fillId="21" borderId="1" xfId="0" applyFont="1" applyFill="1" applyBorder="1" applyAlignment="1" applyProtection="1">
      <alignment vertical="center" wrapText="1"/>
      <protection locked="0"/>
    </xf>
    <xf numFmtId="0" fontId="37" fillId="0" borderId="1" xfId="0" applyFont="1" applyBorder="1" applyAlignment="1" applyProtection="1">
      <alignment vertical="center" wrapText="1"/>
      <protection locked="0"/>
    </xf>
    <xf numFmtId="0" fontId="37" fillId="21" borderId="1" xfId="2" applyFont="1" applyFill="1" applyBorder="1" applyAlignment="1">
      <alignment vertical="center" wrapText="1"/>
    </xf>
    <xf numFmtId="0" fontId="44" fillId="21" borderId="1" xfId="2" applyFont="1" applyFill="1" applyBorder="1" applyAlignment="1">
      <alignment horizontal="center" vertical="center" wrapText="1"/>
    </xf>
    <xf numFmtId="14" fontId="38" fillId="0" borderId="8" xfId="2" applyNumberFormat="1" applyFont="1" applyBorder="1" applyAlignment="1" applyProtection="1">
      <alignment vertical="center" wrapText="1"/>
      <protection locked="0"/>
    </xf>
    <xf numFmtId="14" fontId="38" fillId="0" borderId="19" xfId="2" applyNumberFormat="1" applyFont="1" applyBorder="1" applyAlignment="1" applyProtection="1">
      <alignment vertical="center" wrapText="1"/>
      <protection locked="0"/>
    </xf>
    <xf numFmtId="0" fontId="37" fillId="21" borderId="4" xfId="2" applyFont="1" applyFill="1" applyBorder="1" applyAlignment="1">
      <alignment vertical="center" wrapText="1"/>
    </xf>
    <xf numFmtId="0" fontId="37" fillId="21" borderId="4" xfId="2" applyFont="1" applyFill="1" applyBorder="1" applyAlignment="1">
      <alignment horizontal="left" vertical="center" wrapText="1"/>
    </xf>
    <xf numFmtId="0" fontId="37" fillId="21" borderId="4" xfId="2" applyFont="1" applyFill="1" applyBorder="1" applyAlignment="1">
      <alignment horizontal="center" vertical="center" wrapText="1"/>
    </xf>
    <xf numFmtId="14" fontId="37" fillId="21" borderId="4" xfId="2" applyNumberFormat="1" applyFont="1" applyFill="1" applyBorder="1" applyAlignment="1" applyProtection="1">
      <alignment horizontal="center" vertical="center" wrapText="1"/>
      <protection locked="0"/>
    </xf>
    <xf numFmtId="0" fontId="38" fillId="0" borderId="0" xfId="2" applyFont="1" applyAlignment="1" applyProtection="1">
      <alignment horizontal="left" vertical="justify" wrapText="1"/>
      <protection locked="0"/>
    </xf>
    <xf numFmtId="0" fontId="37" fillId="0" borderId="0" xfId="2" applyFont="1" applyAlignment="1">
      <alignment horizontal="right" vertical="center" wrapText="1"/>
    </xf>
    <xf numFmtId="14" fontId="38" fillId="0" borderId="0" xfId="2" applyNumberFormat="1" applyFont="1" applyAlignment="1" applyProtection="1">
      <alignment horizontal="center" vertical="center" wrapText="1"/>
      <protection locked="0"/>
    </xf>
    <xf numFmtId="0" fontId="37" fillId="21" borderId="1" xfId="2" applyFont="1" applyFill="1" applyBorder="1" applyAlignment="1">
      <alignment horizontal="center" vertical="center" wrapText="1"/>
    </xf>
    <xf numFmtId="0" fontId="37" fillId="0" borderId="1" xfId="2" applyFont="1" applyBorder="1" applyAlignment="1">
      <alignment horizontal="center" vertical="center" wrapText="1"/>
    </xf>
    <xf numFmtId="0" fontId="37" fillId="21" borderId="7" xfId="2" applyFont="1" applyFill="1" applyBorder="1" applyAlignment="1">
      <alignment vertical="center" wrapText="1"/>
    </xf>
    <xf numFmtId="0" fontId="37" fillId="21" borderId="7" xfId="2" applyFont="1" applyFill="1" applyBorder="1" applyAlignment="1">
      <alignment horizontal="center" vertical="center" wrapText="1"/>
    </xf>
    <xf numFmtId="0" fontId="38" fillId="22" borderId="1" xfId="2" applyFont="1" applyFill="1" applyBorder="1" applyAlignment="1" applyProtection="1">
      <alignment horizontal="center" vertical="center" wrapText="1"/>
      <protection locked="0"/>
    </xf>
    <xf numFmtId="0" fontId="38" fillId="0" borderId="1" xfId="2" applyFont="1" applyBorder="1" applyAlignment="1">
      <alignment horizontal="justify" vertical="center" wrapText="1"/>
    </xf>
    <xf numFmtId="0" fontId="38" fillId="0" borderId="1" xfId="2" applyFont="1" applyBorder="1" applyAlignment="1" applyProtection="1">
      <alignment horizontal="center" vertical="center" wrapText="1"/>
      <protection locked="0"/>
    </xf>
    <xf numFmtId="0" fontId="38" fillId="22" borderId="1" xfId="0" applyFont="1" applyFill="1" applyBorder="1" applyAlignment="1">
      <alignment horizontal="left" vertical="center" wrapText="1"/>
    </xf>
    <xf numFmtId="0" fontId="38" fillId="0" borderId="0" xfId="2" applyFont="1" applyAlignment="1">
      <alignment horizontal="justify" vertical="top" wrapText="1"/>
    </xf>
    <xf numFmtId="0" fontId="38" fillId="0" borderId="1" xfId="2" applyFont="1" applyBorder="1" applyAlignment="1">
      <alignment horizontal="justify" vertical="top" wrapText="1"/>
    </xf>
    <xf numFmtId="0" fontId="38" fillId="0" borderId="1" xfId="2" applyFont="1" applyBorder="1" applyAlignment="1">
      <alignment vertical="center" wrapText="1"/>
    </xf>
    <xf numFmtId="0" fontId="45" fillId="0" borderId="1" xfId="2" applyFont="1" applyBorder="1" applyAlignment="1">
      <alignment vertical="center" wrapText="1"/>
    </xf>
    <xf numFmtId="0" fontId="45" fillId="0" borderId="0" xfId="2" applyFont="1" applyAlignment="1">
      <alignment vertical="center" wrapText="1"/>
    </xf>
    <xf numFmtId="0" fontId="38" fillId="0" borderId="5" xfId="2" applyFont="1" applyBorder="1" applyAlignment="1" applyProtection="1">
      <alignment horizontal="center" vertical="center" wrapText="1"/>
      <protection locked="0"/>
    </xf>
    <xf numFmtId="0" fontId="62" fillId="0" borderId="0" xfId="0" applyFont="1" applyAlignment="1">
      <alignment horizontal="left" vertical="center" wrapText="1"/>
    </xf>
    <xf numFmtId="0" fontId="34" fillId="0" borderId="0" xfId="0" applyFont="1" applyAlignment="1">
      <alignment vertical="center" wrapText="1"/>
    </xf>
    <xf numFmtId="0" fontId="38" fillId="2" borderId="0" xfId="2" applyFont="1" applyFill="1" applyAlignment="1">
      <alignment vertical="center" wrapText="1"/>
    </xf>
    <xf numFmtId="0" fontId="44" fillId="0" borderId="1" xfId="0" applyFont="1" applyBorder="1" applyAlignment="1">
      <alignment horizontal="center" vertical="center" wrapText="1"/>
    </xf>
    <xf numFmtId="0" fontId="34" fillId="2" borderId="0" xfId="2" applyFont="1" applyFill="1" applyAlignment="1">
      <alignment horizontal="left"/>
    </xf>
    <xf numFmtId="0" fontId="44" fillId="0" borderId="0" xfId="0" applyFont="1" applyAlignment="1">
      <alignment horizontal="right" vertical="center" wrapText="1"/>
    </xf>
    <xf numFmtId="0" fontId="38" fillId="4" borderId="0" xfId="2" applyFont="1" applyFill="1" applyAlignment="1">
      <alignment vertical="center" wrapText="1"/>
    </xf>
    <xf numFmtId="0" fontId="44" fillId="0" borderId="0" xfId="2" applyFont="1" applyAlignment="1">
      <alignment horizontal="left" vertical="center"/>
    </xf>
    <xf numFmtId="0" fontId="44" fillId="2" borderId="5" xfId="2" applyFont="1" applyFill="1" applyBorder="1" applyAlignment="1">
      <alignment vertical="center" wrapText="1"/>
    </xf>
    <xf numFmtId="0" fontId="44" fillId="0" borderId="1" xfId="0" applyFont="1" applyBorder="1" applyAlignment="1">
      <alignment vertical="center" wrapText="1"/>
    </xf>
    <xf numFmtId="0" fontId="34" fillId="0" borderId="18" xfId="2" applyFont="1" applyBorder="1" applyAlignment="1">
      <alignment vertical="center" wrapText="1"/>
    </xf>
    <xf numFmtId="0" fontId="34" fillId="0" borderId="17" xfId="2" applyFont="1" applyBorder="1" applyAlignment="1">
      <alignment vertical="center" wrapText="1"/>
    </xf>
    <xf numFmtId="0" fontId="44" fillId="0" borderId="1" xfId="2" applyFont="1" applyBorder="1" applyAlignment="1">
      <alignment vertical="center" wrapText="1"/>
    </xf>
    <xf numFmtId="0" fontId="54" fillId="0" borderId="26" xfId="0" applyFont="1" applyBorder="1" applyAlignment="1">
      <alignment horizontal="center" vertical="center" wrapText="1" readingOrder="1"/>
    </xf>
    <xf numFmtId="9" fontId="34" fillId="0" borderId="4" xfId="2" applyNumberFormat="1" applyFont="1" applyBorder="1" applyAlignment="1">
      <alignment horizontal="center" vertical="center" wrapText="1"/>
    </xf>
    <xf numFmtId="9" fontId="50" fillId="0" borderId="4" xfId="0" applyNumberFormat="1" applyFont="1" applyBorder="1" applyAlignment="1">
      <alignment horizontal="left" vertical="center" wrapText="1"/>
    </xf>
    <xf numFmtId="0" fontId="34" fillId="0" borderId="0" xfId="2" applyFont="1" applyAlignment="1">
      <alignment horizontal="left" vertical="center" wrapText="1"/>
    </xf>
    <xf numFmtId="0" fontId="44" fillId="22" borderId="0" xfId="2" applyFont="1" applyFill="1" applyAlignment="1">
      <alignment vertical="center" wrapText="1"/>
    </xf>
    <xf numFmtId="0" fontId="44" fillId="22" borderId="0" xfId="2" applyFont="1" applyFill="1" applyAlignment="1">
      <alignment horizontal="center" vertical="center" wrapText="1"/>
    </xf>
    <xf numFmtId="0" fontId="54" fillId="22" borderId="28" xfId="0" applyFont="1" applyFill="1" applyBorder="1" applyAlignment="1">
      <alignment horizontal="center" vertical="center" wrapText="1" readingOrder="1"/>
    </xf>
    <xf numFmtId="0" fontId="37" fillId="0" borderId="1" xfId="2" applyFont="1" applyBorder="1" applyAlignment="1">
      <alignment vertical="center" wrapText="1"/>
    </xf>
    <xf numFmtId="0" fontId="37" fillId="0" borderId="0" xfId="2" applyFont="1" applyAlignment="1">
      <alignment horizontal="left" vertical="center" wrapText="1"/>
    </xf>
    <xf numFmtId="9" fontId="34" fillId="0" borderId="0" xfId="2" applyNumberFormat="1" applyFont="1" applyAlignment="1">
      <alignment horizontal="center" vertical="center" wrapText="1"/>
    </xf>
    <xf numFmtId="9" fontId="50" fillId="0" borderId="0" xfId="0" applyNumberFormat="1" applyFont="1" applyAlignment="1">
      <alignment horizontal="center" vertical="center" wrapText="1"/>
    </xf>
    <xf numFmtId="9" fontId="50" fillId="0" borderId="0" xfId="0" applyNumberFormat="1" applyFont="1" applyAlignment="1">
      <alignment horizontal="left" vertical="center" wrapText="1"/>
    </xf>
    <xf numFmtId="0" fontId="34" fillId="22" borderId="71" xfId="2" applyFont="1" applyFill="1" applyBorder="1" applyAlignment="1" applyProtection="1">
      <alignment horizontal="left" vertical="center" wrapText="1"/>
      <protection locked="0"/>
    </xf>
    <xf numFmtId="0" fontId="34" fillId="22" borderId="6" xfId="2" applyFont="1" applyFill="1" applyBorder="1" applyAlignment="1" applyProtection="1">
      <alignment horizontal="left" vertical="center" wrapText="1"/>
      <protection locked="0"/>
    </xf>
    <xf numFmtId="0" fontId="41" fillId="22" borderId="6" xfId="2" applyFont="1" applyFill="1" applyBorder="1" applyAlignment="1" applyProtection="1">
      <alignment horizontal="left" vertical="center" wrapText="1"/>
      <protection locked="0"/>
    </xf>
    <xf numFmtId="0" fontId="5" fillId="22" borderId="1" xfId="2" applyFont="1" applyFill="1" applyBorder="1" applyAlignment="1">
      <alignment vertical="center" wrapText="1"/>
    </xf>
    <xf numFmtId="0" fontId="8" fillId="22" borderId="1" xfId="0" applyFont="1" applyFill="1" applyBorder="1" applyAlignment="1">
      <alignment horizontal="center" vertical="center"/>
    </xf>
    <xf numFmtId="0" fontId="9" fillId="22" borderId="1" xfId="0" applyFont="1" applyFill="1" applyBorder="1" applyAlignment="1">
      <alignment horizontal="left" vertical="center" wrapText="1"/>
    </xf>
    <xf numFmtId="14" fontId="8" fillId="22" borderId="1" xfId="0" applyNumberFormat="1" applyFont="1" applyFill="1" applyBorder="1" applyAlignment="1">
      <alignment horizontal="center" vertical="center"/>
    </xf>
    <xf numFmtId="0" fontId="34" fillId="22" borderId="60" xfId="2" applyFont="1" applyFill="1" applyBorder="1" applyAlignment="1" applyProtection="1">
      <alignment horizontal="left" vertical="center" wrapText="1"/>
      <protection locked="0"/>
    </xf>
    <xf numFmtId="0" fontId="34" fillId="22" borderId="4" xfId="2" applyFont="1" applyFill="1" applyBorder="1" applyAlignment="1" applyProtection="1">
      <alignment horizontal="left" vertical="center" wrapText="1"/>
      <protection locked="0"/>
    </xf>
    <xf numFmtId="0" fontId="41" fillId="22" borderId="4" xfId="2" applyFont="1" applyFill="1" applyBorder="1" applyAlignment="1" applyProtection="1">
      <alignment horizontal="left" vertical="center" wrapText="1"/>
      <protection locked="0"/>
    </xf>
    <xf numFmtId="0" fontId="41" fillId="0" borderId="4" xfId="2" applyFont="1" applyBorder="1" applyAlignment="1">
      <alignment horizontal="left" vertical="center" wrapText="1"/>
    </xf>
    <xf numFmtId="9" fontId="38" fillId="0" borderId="4" xfId="0" applyNumberFormat="1" applyFont="1" applyBorder="1" applyAlignment="1">
      <alignment horizontal="center" vertical="center" wrapText="1"/>
    </xf>
    <xf numFmtId="0" fontId="38" fillId="22" borderId="4" xfId="0" applyFont="1" applyFill="1" applyBorder="1" applyAlignment="1" applyProtection="1">
      <alignment horizontal="center" vertical="center" wrapText="1"/>
      <protection locked="0"/>
    </xf>
    <xf numFmtId="9" fontId="38" fillId="22" borderId="4" xfId="0" applyNumberFormat="1" applyFont="1" applyFill="1" applyBorder="1" applyAlignment="1" applyProtection="1">
      <alignment horizontal="center" vertical="center" wrapText="1"/>
      <protection locked="0"/>
    </xf>
    <xf numFmtId="0" fontId="38" fillId="0" borderId="6" xfId="2" applyFont="1" applyBorder="1" applyAlignment="1">
      <alignment horizontal="center" vertical="center" wrapText="1"/>
    </xf>
    <xf numFmtId="0" fontId="41" fillId="0" borderId="6" xfId="2" applyFont="1" applyBorder="1" applyAlignment="1">
      <alignment horizontal="left" vertical="center" wrapText="1"/>
    </xf>
    <xf numFmtId="9" fontId="38" fillId="0" borderId="6" xfId="0" applyNumberFormat="1" applyFont="1" applyBorder="1" applyAlignment="1">
      <alignment horizontal="center" vertical="center" wrapText="1"/>
    </xf>
    <xf numFmtId="0" fontId="38" fillId="22" borderId="6" xfId="0" applyFont="1" applyFill="1" applyBorder="1" applyAlignment="1" applyProtection="1">
      <alignment horizontal="center" vertical="center" wrapText="1"/>
      <protection locked="0"/>
    </xf>
    <xf numFmtId="9" fontId="38" fillId="22" borderId="6" xfId="0" applyNumberFormat="1" applyFont="1" applyFill="1" applyBorder="1" applyAlignment="1" applyProtection="1">
      <alignment horizontal="center" vertical="center" wrapText="1"/>
      <protection locked="0"/>
    </xf>
    <xf numFmtId="0" fontId="34" fillId="22" borderId="75" xfId="2" applyFont="1" applyFill="1" applyBorder="1" applyAlignment="1" applyProtection="1">
      <alignment horizontal="left" vertical="center" wrapText="1"/>
      <protection locked="0"/>
    </xf>
    <xf numFmtId="0" fontId="34" fillId="22" borderId="76" xfId="2" applyFont="1" applyFill="1" applyBorder="1" applyAlignment="1" applyProtection="1">
      <alignment horizontal="left" vertical="center" wrapText="1"/>
      <protection locked="0"/>
    </xf>
    <xf numFmtId="0" fontId="41" fillId="22" borderId="76" xfId="2" applyFont="1" applyFill="1" applyBorder="1" applyAlignment="1" applyProtection="1">
      <alignment horizontal="left" vertical="center" wrapText="1"/>
      <protection locked="0"/>
    </xf>
    <xf numFmtId="0" fontId="41" fillId="0" borderId="28" xfId="2" applyFont="1" applyBorder="1" applyAlignment="1">
      <alignment horizontal="left" vertical="center" wrapText="1"/>
    </xf>
    <xf numFmtId="9" fontId="38" fillId="0" borderId="28" xfId="0" applyNumberFormat="1" applyFont="1" applyBorder="1" applyAlignment="1">
      <alignment horizontal="center" vertical="center" wrapText="1"/>
    </xf>
    <xf numFmtId="0" fontId="38" fillId="22" borderId="28" xfId="0" applyFont="1" applyFill="1" applyBorder="1" applyAlignment="1" applyProtection="1">
      <alignment horizontal="center" vertical="center" wrapText="1"/>
      <protection locked="0"/>
    </xf>
    <xf numFmtId="9" fontId="38" fillId="22" borderId="28" xfId="0" applyNumberFormat="1" applyFont="1" applyFill="1" applyBorder="1" applyAlignment="1" applyProtection="1">
      <alignment horizontal="center" vertical="center" wrapText="1"/>
      <protection locked="0"/>
    </xf>
    <xf numFmtId="0" fontId="37" fillId="0" borderId="8" xfId="0" applyFont="1" applyBorder="1" applyAlignment="1" applyProtection="1">
      <alignment horizontal="center" vertical="center" wrapText="1"/>
      <protection locked="0"/>
    </xf>
    <xf numFmtId="0" fontId="37" fillId="0" borderId="10" xfId="0" applyFont="1" applyBorder="1" applyAlignment="1" applyProtection="1">
      <alignment horizontal="center" vertical="center" wrapText="1"/>
      <protection locked="0"/>
    </xf>
    <xf numFmtId="0" fontId="37" fillId="0" borderId="19" xfId="0" applyFont="1" applyBorder="1" applyAlignment="1" applyProtection="1">
      <alignment horizontal="center" vertical="center" wrapText="1"/>
      <protection locked="0"/>
    </xf>
    <xf numFmtId="0" fontId="37" fillId="21" borderId="1" xfId="2" applyFont="1" applyFill="1" applyBorder="1" applyAlignment="1">
      <alignment horizontal="center" vertical="center" wrapText="1"/>
    </xf>
    <xf numFmtId="0" fontId="37" fillId="0" borderId="1" xfId="2" applyFont="1" applyBorder="1" applyAlignment="1" applyProtection="1">
      <alignment horizontal="center" vertical="center" wrapText="1"/>
      <protection locked="0"/>
    </xf>
    <xf numFmtId="0" fontId="37" fillId="0" borderId="1" xfId="2" applyFont="1" applyBorder="1" applyAlignment="1" applyProtection="1">
      <alignment horizontal="center" vertical="center"/>
      <protection locked="0"/>
    </xf>
    <xf numFmtId="0" fontId="37" fillId="0" borderId="8" xfId="2" applyFont="1" applyBorder="1" applyAlignment="1">
      <alignment horizontal="center" vertical="center"/>
    </xf>
    <xf numFmtId="0" fontId="37" fillId="0" borderId="10" xfId="2" applyFont="1" applyBorder="1" applyAlignment="1">
      <alignment horizontal="center" vertical="center"/>
    </xf>
    <xf numFmtId="0" fontId="37" fillId="0" borderId="19" xfId="2" applyFont="1" applyBorder="1" applyAlignment="1">
      <alignment horizontal="center" vertical="center"/>
    </xf>
    <xf numFmtId="0" fontId="37" fillId="0" borderId="8" xfId="2" applyFont="1" applyBorder="1" applyAlignment="1">
      <alignment horizontal="center" vertical="center" wrapText="1"/>
    </xf>
    <xf numFmtId="0" fontId="37" fillId="0" borderId="10" xfId="2" applyFont="1" applyBorder="1" applyAlignment="1">
      <alignment horizontal="center" vertical="center" wrapText="1"/>
    </xf>
    <xf numFmtId="0" fontId="37" fillId="0" borderId="19" xfId="2" applyFont="1" applyBorder="1" applyAlignment="1">
      <alignment horizontal="center" vertical="center" wrapText="1"/>
    </xf>
    <xf numFmtId="0" fontId="41" fillId="0" borderId="8" xfId="2" applyFont="1" applyBorder="1" applyAlignment="1">
      <alignment horizontal="justify" vertical="center" wrapText="1"/>
    </xf>
    <xf numFmtId="0" fontId="41" fillId="0" borderId="10" xfId="2" applyFont="1" applyBorder="1" applyAlignment="1">
      <alignment horizontal="justify" vertical="center" wrapText="1"/>
    </xf>
    <xf numFmtId="0" fontId="41" fillId="0" borderId="19" xfId="2" applyFont="1" applyBorder="1" applyAlignment="1">
      <alignment horizontal="justify" vertical="center" wrapText="1"/>
    </xf>
    <xf numFmtId="0" fontId="38" fillId="0" borderId="8" xfId="2" applyFont="1" applyBorder="1" applyAlignment="1">
      <alignment horizontal="left" vertical="center" wrapText="1"/>
    </xf>
    <xf numFmtId="0" fontId="38" fillId="0" borderId="10" xfId="2" applyFont="1" applyBorder="1" applyAlignment="1">
      <alignment horizontal="left" vertical="center" wrapText="1"/>
    </xf>
    <xf numFmtId="0" fontId="38" fillId="0" borderId="19" xfId="2" applyFont="1" applyBorder="1" applyAlignment="1">
      <alignment horizontal="left" vertical="center" wrapText="1"/>
    </xf>
    <xf numFmtId="164" fontId="38" fillId="0" borderId="8" xfId="2" applyNumberFormat="1" applyFont="1" applyBorder="1" applyAlignment="1" applyProtection="1">
      <alignment horizontal="center" vertical="center" wrapText="1"/>
      <protection locked="0"/>
    </xf>
    <xf numFmtId="164" fontId="38" fillId="0" borderId="19" xfId="2" applyNumberFormat="1" applyFont="1" applyBorder="1" applyAlignment="1" applyProtection="1">
      <alignment horizontal="center" vertical="center" wrapText="1"/>
      <protection locked="0"/>
    </xf>
    <xf numFmtId="0" fontId="32" fillId="4" borderId="0" xfId="0" applyFont="1" applyFill="1" applyAlignment="1">
      <alignment horizontal="center" wrapText="1"/>
    </xf>
    <xf numFmtId="0" fontId="32" fillId="4" borderId="13" xfId="0" applyFont="1" applyFill="1" applyBorder="1" applyAlignment="1">
      <alignment horizontal="center" wrapText="1"/>
    </xf>
    <xf numFmtId="0" fontId="33" fillId="17" borderId="30" xfId="4" applyFont="1" applyFill="1" applyBorder="1" applyAlignment="1">
      <alignment horizontal="center" vertical="center" wrapText="1"/>
    </xf>
    <xf numFmtId="0" fontId="33" fillId="17" borderId="31" xfId="4" applyFont="1" applyFill="1" applyBorder="1" applyAlignment="1">
      <alignment horizontal="center" vertical="center" wrapText="1"/>
    </xf>
    <xf numFmtId="0" fontId="33" fillId="17" borderId="32" xfId="4" applyFont="1" applyFill="1" applyBorder="1" applyAlignment="1">
      <alignment horizontal="center" vertical="center" wrapText="1"/>
    </xf>
    <xf numFmtId="0" fontId="34" fillId="0" borderId="15" xfId="4" quotePrefix="1" applyFont="1" applyBorder="1" applyAlignment="1">
      <alignment horizontal="justify" vertical="center" wrapText="1"/>
    </xf>
    <xf numFmtId="0" fontId="34" fillId="0" borderId="0" xfId="4" quotePrefix="1" applyFont="1" applyAlignment="1">
      <alignment horizontal="justify" vertical="center" wrapText="1"/>
    </xf>
    <xf numFmtId="0" fontId="34" fillId="0" borderId="2" xfId="4" quotePrefix="1" applyFont="1" applyBorder="1" applyAlignment="1">
      <alignment horizontal="justify" vertical="center" wrapText="1"/>
    </xf>
    <xf numFmtId="0" fontId="34" fillId="0" borderId="44" xfId="4" quotePrefix="1" applyFont="1" applyBorder="1" applyAlignment="1">
      <alignment horizontal="justify" vertical="center" wrapText="1"/>
    </xf>
    <xf numFmtId="0" fontId="34" fillId="0" borderId="9" xfId="4" quotePrefix="1" applyFont="1" applyBorder="1" applyAlignment="1">
      <alignment horizontal="justify" vertical="center" wrapText="1"/>
    </xf>
    <xf numFmtId="0" fontId="34" fillId="0" borderId="45" xfId="4" quotePrefix="1" applyFont="1" applyBorder="1" applyAlignment="1">
      <alignment horizontal="justify" vertical="center" wrapText="1"/>
    </xf>
    <xf numFmtId="0" fontId="36" fillId="4" borderId="41" xfId="4" quotePrefix="1" applyFont="1" applyFill="1" applyBorder="1" applyAlignment="1">
      <alignment horizontal="left" vertical="top" wrapText="1"/>
    </xf>
    <xf numFmtId="0" fontId="37" fillId="4" borderId="42" xfId="4" quotePrefix="1" applyFont="1" applyFill="1" applyBorder="1" applyAlignment="1">
      <alignment horizontal="left" vertical="top" wrapText="1"/>
    </xf>
    <xf numFmtId="0" fontId="37" fillId="4" borderId="43" xfId="4" quotePrefix="1" applyFont="1" applyFill="1" applyBorder="1" applyAlignment="1">
      <alignment horizontal="left" vertical="top" wrapText="1"/>
    </xf>
    <xf numFmtId="0" fontId="38" fillId="4" borderId="44" xfId="4" quotePrefix="1" applyFont="1" applyFill="1" applyBorder="1" applyAlignment="1">
      <alignment horizontal="justify" vertical="center" wrapText="1"/>
    </xf>
    <xf numFmtId="0" fontId="38" fillId="4" borderId="9" xfId="4" quotePrefix="1" applyFont="1" applyFill="1" applyBorder="1" applyAlignment="1">
      <alignment horizontal="justify" vertical="center" wrapText="1"/>
    </xf>
    <xf numFmtId="0" fontId="38" fillId="4" borderId="45" xfId="4" quotePrefix="1" applyFont="1" applyFill="1" applyBorder="1" applyAlignment="1">
      <alignment horizontal="justify" vertical="center" wrapText="1"/>
    </xf>
    <xf numFmtId="0" fontId="38" fillId="3" borderId="41" xfId="4" quotePrefix="1" applyFont="1" applyFill="1" applyBorder="1" applyAlignment="1">
      <alignment horizontal="left" vertical="top" wrapText="1"/>
    </xf>
    <xf numFmtId="0" fontId="38" fillId="3" borderId="42" xfId="4" quotePrefix="1" applyFont="1" applyFill="1" applyBorder="1" applyAlignment="1">
      <alignment horizontal="left" vertical="top" wrapText="1"/>
    </xf>
    <xf numFmtId="0" fontId="38" fillId="3" borderId="43"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8" fillId="0" borderId="61" xfId="4" quotePrefix="1" applyFont="1" applyBorder="1" applyAlignment="1">
      <alignment horizontal="center" vertical="top" wrapText="1"/>
    </xf>
    <xf numFmtId="0" fontId="38" fillId="0" borderId="10" xfId="4" quotePrefix="1" applyFont="1" applyBorder="1" applyAlignment="1">
      <alignment horizontal="center" vertical="top" wrapText="1"/>
    </xf>
    <xf numFmtId="0" fontId="38" fillId="0" borderId="63" xfId="4" quotePrefix="1" applyFont="1" applyBorder="1" applyAlignment="1">
      <alignment horizontal="center" vertical="top" wrapText="1"/>
    </xf>
    <xf numFmtId="0" fontId="40" fillId="4" borderId="50" xfId="5" applyFont="1" applyFill="1" applyBorder="1" applyAlignment="1">
      <alignment horizontal="left" vertical="top" wrapText="1" readingOrder="1"/>
    </xf>
    <xf numFmtId="0" fontId="40" fillId="4" borderId="51" xfId="5" applyFont="1" applyFill="1" applyBorder="1" applyAlignment="1">
      <alignment horizontal="left" vertical="top" wrapText="1" readingOrder="1"/>
    </xf>
    <xf numFmtId="0" fontId="41" fillId="4" borderId="52" xfId="4" applyFont="1" applyFill="1" applyBorder="1" applyAlignment="1">
      <alignment horizontal="justify" vertical="center" wrapText="1"/>
    </xf>
    <xf numFmtId="0" fontId="41" fillId="4" borderId="53" xfId="4" applyFont="1" applyFill="1" applyBorder="1" applyAlignment="1">
      <alignment horizontal="justify" vertical="center" wrapText="1"/>
    </xf>
    <xf numFmtId="0" fontId="41" fillId="4" borderId="56" xfId="4" applyFont="1" applyFill="1" applyBorder="1" applyAlignment="1">
      <alignment horizontal="justify" vertical="center" wrapText="1"/>
    </xf>
    <xf numFmtId="0" fontId="41" fillId="4" borderId="57" xfId="4" applyFont="1" applyFill="1" applyBorder="1" applyAlignment="1">
      <alignment horizontal="justify" vertical="center" wrapText="1"/>
    </xf>
    <xf numFmtId="0" fontId="40" fillId="4" borderId="54" xfId="0" applyFont="1" applyFill="1" applyBorder="1" applyAlignment="1">
      <alignment horizontal="left" vertical="center" wrapText="1"/>
    </xf>
    <xf numFmtId="0" fontId="40" fillId="4" borderId="55" xfId="0" applyFont="1" applyFill="1" applyBorder="1" applyAlignment="1">
      <alignment horizontal="left" vertical="center" wrapText="1"/>
    </xf>
    <xf numFmtId="0" fontId="40" fillId="17" borderId="46" xfId="5" applyFont="1" applyFill="1" applyBorder="1" applyAlignment="1">
      <alignment horizontal="center" vertical="center" wrapText="1"/>
    </xf>
    <xf numFmtId="0" fontId="40" fillId="17" borderId="47" xfId="5" applyFont="1" applyFill="1" applyBorder="1" applyAlignment="1">
      <alignment horizontal="center" vertical="center" wrapText="1"/>
    </xf>
    <xf numFmtId="0" fontId="40" fillId="17" borderId="48" xfId="4" applyFont="1" applyFill="1" applyBorder="1" applyAlignment="1">
      <alignment horizontal="center" vertical="center" wrapText="1"/>
    </xf>
    <xf numFmtId="0" fontId="40" fillId="17" borderId="49" xfId="4" applyFont="1" applyFill="1" applyBorder="1" applyAlignment="1">
      <alignment horizontal="center" vertical="center" wrapText="1"/>
    </xf>
    <xf numFmtId="0" fontId="40" fillId="22" borderId="46" xfId="5" applyFont="1" applyFill="1" applyBorder="1" applyAlignment="1">
      <alignment horizontal="center" vertical="center" wrapText="1"/>
    </xf>
    <xf numFmtId="0" fontId="40" fillId="22" borderId="47" xfId="5" applyFont="1" applyFill="1" applyBorder="1" applyAlignment="1">
      <alignment horizontal="center" vertical="center" wrapText="1"/>
    </xf>
    <xf numFmtId="0" fontId="40" fillId="22" borderId="48" xfId="4" applyFont="1" applyFill="1" applyBorder="1" applyAlignment="1">
      <alignment horizontal="center" vertical="center" wrapText="1"/>
    </xf>
    <xf numFmtId="0" fontId="40" fillId="22" borderId="49" xfId="4" applyFont="1" applyFill="1" applyBorder="1" applyAlignment="1">
      <alignment horizontal="center" vertical="center" wrapText="1"/>
    </xf>
    <xf numFmtId="0" fontId="36" fillId="4" borderId="41" xfId="4" quotePrefix="1" applyFont="1" applyFill="1" applyBorder="1" applyAlignment="1">
      <alignment horizontal="justify" vertical="top" wrapText="1"/>
    </xf>
    <xf numFmtId="0" fontId="36" fillId="4" borderId="42" xfId="4" quotePrefix="1" applyFont="1" applyFill="1" applyBorder="1" applyAlignment="1">
      <alignment horizontal="justify" vertical="top" wrapText="1"/>
    </xf>
    <xf numFmtId="0" fontId="36" fillId="4" borderId="43" xfId="4" quotePrefix="1" applyFont="1" applyFill="1" applyBorder="1" applyAlignment="1">
      <alignment horizontal="justify" vertical="top" wrapText="1"/>
    </xf>
    <xf numFmtId="0" fontId="36" fillId="4" borderId="61" xfId="4" quotePrefix="1" applyFont="1" applyFill="1" applyBorder="1" applyAlignment="1">
      <alignment horizontal="left" vertical="top" wrapText="1"/>
    </xf>
    <xf numFmtId="0" fontId="36" fillId="4" borderId="10" xfId="4" quotePrefix="1" applyFont="1" applyFill="1" applyBorder="1" applyAlignment="1">
      <alignment horizontal="left" vertical="top" wrapText="1"/>
    </xf>
    <xf numFmtId="0" fontId="36" fillId="4" borderId="63" xfId="4" quotePrefix="1" applyFont="1" applyFill="1" applyBorder="1" applyAlignment="1">
      <alignment horizontal="left" vertical="top" wrapText="1"/>
    </xf>
    <xf numFmtId="0" fontId="40" fillId="10" borderId="46" xfId="5" applyFont="1" applyFill="1" applyBorder="1" applyAlignment="1">
      <alignment horizontal="center" vertical="center" wrapText="1"/>
    </xf>
    <xf numFmtId="0" fontId="40" fillId="10" borderId="47" xfId="5" applyFont="1" applyFill="1" applyBorder="1" applyAlignment="1">
      <alignment horizontal="center" vertical="center" wrapText="1"/>
    </xf>
    <xf numFmtId="0" fontId="40" fillId="10" borderId="48" xfId="4" applyFont="1" applyFill="1" applyBorder="1" applyAlignment="1">
      <alignment horizontal="center" vertical="center" wrapText="1"/>
    </xf>
    <xf numFmtId="0" fontId="40" fillId="10" borderId="49" xfId="4" applyFont="1" applyFill="1" applyBorder="1" applyAlignment="1">
      <alignment horizontal="center" vertical="center" wrapText="1"/>
    </xf>
    <xf numFmtId="0" fontId="40" fillId="4" borderId="58" xfId="0" applyFont="1" applyFill="1" applyBorder="1" applyAlignment="1">
      <alignment horizontal="left" vertical="center" wrapText="1"/>
    </xf>
    <xf numFmtId="0" fontId="40" fillId="4" borderId="59" xfId="0" applyFont="1" applyFill="1" applyBorder="1" applyAlignment="1">
      <alignment horizontal="left" vertical="center" wrapText="1"/>
    </xf>
    <xf numFmtId="0" fontId="36" fillId="4" borderId="15" xfId="4" quotePrefix="1" applyFont="1" applyFill="1" applyBorder="1" applyAlignment="1">
      <alignment horizontal="left" vertical="top" wrapText="1"/>
    </xf>
    <xf numFmtId="0" fontId="36" fillId="4" borderId="0" xfId="4" quotePrefix="1" applyFont="1" applyFill="1" applyAlignment="1">
      <alignment horizontal="left" vertical="top" wrapText="1"/>
    </xf>
    <xf numFmtId="0" fontId="36" fillId="4" borderId="2" xfId="4" quotePrefix="1" applyFont="1" applyFill="1" applyBorder="1" applyAlignment="1">
      <alignment horizontal="left" vertical="top" wrapText="1"/>
    </xf>
    <xf numFmtId="0" fontId="36" fillId="4" borderId="3" xfId="4" quotePrefix="1" applyFont="1" applyFill="1" applyBorder="1" applyAlignment="1">
      <alignment horizontal="left" vertical="top" wrapText="1"/>
    </xf>
    <xf numFmtId="0" fontId="36" fillId="4" borderId="1" xfId="4" quotePrefix="1" applyFont="1" applyFill="1" applyBorder="1" applyAlignment="1">
      <alignment horizontal="left" vertical="top" wrapText="1"/>
    </xf>
    <xf numFmtId="0" fontId="36" fillId="4" borderId="26" xfId="4" quotePrefix="1" applyFont="1" applyFill="1" applyBorder="1" applyAlignment="1">
      <alignment horizontal="left" vertical="top" wrapText="1"/>
    </xf>
    <xf numFmtId="0" fontId="24" fillId="16" borderId="67" xfId="0" applyFont="1" applyFill="1" applyBorder="1" applyAlignment="1">
      <alignment horizontal="center" vertical="center" wrapText="1"/>
    </xf>
    <xf numFmtId="0" fontId="24" fillId="16" borderId="68"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1" xfId="0" applyFont="1" applyBorder="1" applyAlignment="1">
      <alignment horizontal="center" wrapText="1"/>
    </xf>
    <xf numFmtId="0" fontId="17" fillId="0" borderId="9" xfId="0" applyFont="1" applyBorder="1" applyAlignment="1">
      <alignment horizontal="center" wrapText="1"/>
    </xf>
    <xf numFmtId="0" fontId="15" fillId="0" borderId="0" xfId="0" applyFont="1" applyAlignment="1">
      <alignment horizont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2" fillId="15" borderId="4" xfId="0" applyFont="1" applyFill="1" applyBorder="1" applyAlignment="1">
      <alignment horizontal="center" vertical="center" wrapText="1"/>
    </xf>
    <xf numFmtId="0" fontId="43" fillId="0" borderId="65" xfId="2" applyFont="1" applyBorder="1" applyAlignment="1">
      <alignment horizontal="center" vertical="center" wrapText="1"/>
    </xf>
    <xf numFmtId="0" fontId="43" fillId="0" borderId="0" xfId="2" applyFont="1" applyAlignment="1">
      <alignment horizontal="center" vertical="center" wrapText="1"/>
    </xf>
    <xf numFmtId="0" fontId="44" fillId="22" borderId="8" xfId="0" applyFont="1" applyFill="1" applyBorder="1" applyAlignment="1">
      <alignment horizontal="center" vertical="center" wrapText="1"/>
    </xf>
    <xf numFmtId="0" fontId="44" fillId="22" borderId="10" xfId="0" applyFont="1" applyFill="1" applyBorder="1" applyAlignment="1">
      <alignment horizontal="center" vertical="center" wrapText="1"/>
    </xf>
    <xf numFmtId="0" fontId="44" fillId="22" borderId="19" xfId="0" applyFont="1" applyFill="1" applyBorder="1" applyAlignment="1">
      <alignment horizontal="center" vertical="center" wrapText="1"/>
    </xf>
    <xf numFmtId="0" fontId="48" fillId="22" borderId="30" xfId="0" applyFont="1" applyFill="1" applyBorder="1" applyAlignment="1">
      <alignment horizontal="center" vertical="center" wrapText="1"/>
    </xf>
    <xf numFmtId="0" fontId="48" fillId="22" borderId="31" xfId="0" applyFont="1" applyFill="1" applyBorder="1" applyAlignment="1">
      <alignment horizontal="center" vertical="center" wrapText="1"/>
    </xf>
    <xf numFmtId="0" fontId="48" fillId="22" borderId="32" xfId="0" applyFont="1" applyFill="1" applyBorder="1" applyAlignment="1">
      <alignment horizontal="center" vertical="center" wrapText="1"/>
    </xf>
    <xf numFmtId="0" fontId="48" fillId="22" borderId="34" xfId="0" applyFont="1" applyFill="1" applyBorder="1" applyAlignment="1">
      <alignment horizontal="center" vertical="center" wrapText="1"/>
    </xf>
    <xf numFmtId="0" fontId="48" fillId="22" borderId="6" xfId="0" applyFont="1" applyFill="1" applyBorder="1" applyAlignment="1">
      <alignment horizontal="center" vertical="center" wrapText="1"/>
    </xf>
    <xf numFmtId="0" fontId="48" fillId="22" borderId="36" xfId="0" applyFont="1" applyFill="1" applyBorder="1" applyAlignment="1">
      <alignment horizontal="center" vertical="center" wrapText="1"/>
    </xf>
    <xf numFmtId="0" fontId="48" fillId="22" borderId="25" xfId="0" applyFont="1" applyFill="1" applyBorder="1" applyAlignment="1">
      <alignment horizontal="center" vertical="center" wrapText="1"/>
    </xf>
    <xf numFmtId="0" fontId="38" fillId="4" borderId="1" xfId="2" applyFont="1" applyFill="1" applyBorder="1" applyAlignment="1">
      <alignment horizontal="left" vertical="center" wrapText="1"/>
    </xf>
    <xf numFmtId="0" fontId="38" fillId="4" borderId="4" xfId="2" applyFont="1" applyFill="1" applyBorder="1" applyAlignment="1">
      <alignment horizontal="left" vertical="center" wrapText="1"/>
    </xf>
    <xf numFmtId="0" fontId="44" fillId="22" borderId="21" xfId="0" applyFont="1" applyFill="1" applyBorder="1" applyAlignment="1">
      <alignment horizontal="center" vertical="center" wrapText="1"/>
    </xf>
    <xf numFmtId="0" fontId="44" fillId="22" borderId="22" xfId="0" applyFont="1" applyFill="1" applyBorder="1" applyAlignment="1">
      <alignment horizontal="center" vertical="center" wrapText="1"/>
    </xf>
    <xf numFmtId="0" fontId="44" fillId="22" borderId="23" xfId="0" applyFont="1" applyFill="1" applyBorder="1" applyAlignment="1">
      <alignment horizontal="center" vertical="center" wrapText="1"/>
    </xf>
    <xf numFmtId="0" fontId="37" fillId="22" borderId="21" xfId="2" applyFont="1" applyFill="1" applyBorder="1" applyAlignment="1">
      <alignment horizontal="center" vertical="center" wrapText="1"/>
    </xf>
    <xf numFmtId="0" fontId="37" fillId="22" borderId="22" xfId="2" applyFont="1" applyFill="1" applyBorder="1" applyAlignment="1">
      <alignment horizontal="center" vertical="center" wrapText="1"/>
    </xf>
    <xf numFmtId="0" fontId="37" fillId="22" borderId="23" xfId="2" applyFont="1" applyFill="1" applyBorder="1" applyAlignment="1">
      <alignment horizontal="center" vertical="center" wrapText="1"/>
    </xf>
    <xf numFmtId="0" fontId="38" fillId="4" borderId="8" xfId="2" applyFont="1" applyFill="1" applyBorder="1" applyAlignment="1">
      <alignment horizontal="left" vertical="center" wrapText="1"/>
    </xf>
    <xf numFmtId="0" fontId="38" fillId="4" borderId="10" xfId="2" applyFont="1" applyFill="1" applyBorder="1" applyAlignment="1">
      <alignment horizontal="left" vertical="center" wrapText="1"/>
    </xf>
    <xf numFmtId="0" fontId="38" fillId="4" borderId="19" xfId="2" applyFont="1" applyFill="1" applyBorder="1" applyAlignment="1">
      <alignment horizontal="left" vertical="center" wrapText="1"/>
    </xf>
    <xf numFmtId="0" fontId="44" fillId="0" borderId="65" xfId="2" applyFont="1" applyBorder="1" applyAlignment="1">
      <alignment horizontal="center" vertical="center" wrapText="1"/>
    </xf>
    <xf numFmtId="0" fontId="44" fillId="0" borderId="0" xfId="2" applyFont="1" applyAlignment="1">
      <alignment horizontal="center" vertical="center" wrapText="1"/>
    </xf>
    <xf numFmtId="0" fontId="44" fillId="0" borderId="44" xfId="2" applyFont="1" applyBorder="1" applyAlignment="1">
      <alignment horizontal="center" vertical="center" wrapText="1"/>
    </xf>
    <xf numFmtId="0" fontId="44" fillId="0" borderId="60" xfId="2" applyFont="1" applyBorder="1" applyAlignment="1">
      <alignment horizontal="center" vertical="center" wrapText="1"/>
    </xf>
    <xf numFmtId="0" fontId="44" fillId="0" borderId="6" xfId="2" applyFont="1" applyBorder="1" applyAlignment="1">
      <alignment horizontal="center" vertical="center" wrapText="1"/>
    </xf>
    <xf numFmtId="0" fontId="44" fillId="0" borderId="25" xfId="2" applyFont="1" applyBorder="1" applyAlignment="1">
      <alignment horizontal="center" vertical="center" wrapText="1"/>
    </xf>
    <xf numFmtId="0" fontId="44" fillId="22" borderId="1" xfId="2" applyFont="1" applyFill="1" applyBorder="1" applyAlignment="1">
      <alignment horizontal="center" vertical="center" wrapText="1"/>
    </xf>
    <xf numFmtId="0" fontId="44" fillId="0" borderId="61" xfId="2" applyFont="1" applyBorder="1" applyAlignment="1">
      <alignment horizontal="center" vertical="center" textRotation="90" wrapText="1"/>
    </xf>
    <xf numFmtId="0" fontId="44" fillId="0" borderId="62" xfId="2" applyFont="1" applyBorder="1" applyAlignment="1">
      <alignment horizontal="center" vertical="center" textRotation="90" wrapText="1"/>
    </xf>
    <xf numFmtId="0" fontId="44" fillId="22" borderId="6" xfId="2" applyFont="1" applyFill="1" applyBorder="1" applyAlignment="1">
      <alignment horizontal="center" vertical="center" wrapText="1"/>
    </xf>
    <xf numFmtId="0" fontId="44" fillId="22" borderId="25" xfId="2" applyFont="1" applyFill="1" applyBorder="1" applyAlignment="1">
      <alignment horizontal="center" vertical="center" wrapText="1"/>
    </xf>
    <xf numFmtId="0" fontId="44" fillId="0" borderId="3" xfId="2" applyFont="1" applyBorder="1" applyAlignment="1">
      <alignment horizontal="center" vertical="center" textRotation="90" wrapText="1"/>
    </xf>
    <xf numFmtId="0" fontId="44" fillId="0" borderId="27" xfId="2" applyFont="1" applyBorder="1" applyAlignment="1">
      <alignment horizontal="center" vertical="center" textRotation="90" wrapText="1"/>
    </xf>
    <xf numFmtId="0" fontId="44" fillId="22" borderId="21" xfId="2" applyFont="1" applyFill="1" applyBorder="1" applyAlignment="1">
      <alignment horizontal="center"/>
    </xf>
    <xf numFmtId="0" fontId="44" fillId="22" borderId="22" xfId="2" applyFont="1" applyFill="1" applyBorder="1" applyAlignment="1">
      <alignment horizontal="center"/>
    </xf>
    <xf numFmtId="0" fontId="44" fillId="22" borderId="23" xfId="2" applyFont="1" applyFill="1" applyBorder="1" applyAlignment="1">
      <alignment horizontal="center"/>
    </xf>
    <xf numFmtId="9" fontId="51" fillId="0" borderId="6" xfId="0" applyNumberFormat="1" applyFont="1" applyBorder="1" applyAlignment="1">
      <alignment horizontal="center" vertical="center" wrapText="1"/>
    </xf>
    <xf numFmtId="9" fontId="51" fillId="0" borderId="4" xfId="0" applyNumberFormat="1" applyFont="1" applyBorder="1" applyAlignment="1">
      <alignment horizontal="center" vertical="center" wrapText="1"/>
    </xf>
    <xf numFmtId="9" fontId="51" fillId="0" borderId="1" xfId="0" applyNumberFormat="1" applyFont="1" applyBorder="1" applyAlignment="1">
      <alignment horizontal="center" vertical="center" wrapText="1"/>
    </xf>
    <xf numFmtId="9" fontId="51" fillId="0" borderId="28" xfId="0" applyNumberFormat="1" applyFont="1" applyBorder="1" applyAlignment="1">
      <alignment horizontal="center" vertical="center" wrapText="1"/>
    </xf>
    <xf numFmtId="0" fontId="38" fillId="4" borderId="5" xfId="2" applyFont="1" applyFill="1" applyBorder="1" applyAlignment="1">
      <alignment horizontal="left" vertical="center" wrapText="1"/>
    </xf>
    <xf numFmtId="0" fontId="38" fillId="4" borderId="7" xfId="2" applyFont="1" applyFill="1" applyBorder="1" applyAlignment="1">
      <alignment horizontal="left" vertical="center" wrapText="1"/>
    </xf>
    <xf numFmtId="9" fontId="50" fillId="0" borderId="6" xfId="0" applyNumberFormat="1" applyFont="1" applyBorder="1" applyAlignment="1">
      <alignment horizontal="center" vertical="center" wrapText="1"/>
    </xf>
    <xf numFmtId="9" fontId="50" fillId="0" borderId="1" xfId="0" applyNumberFormat="1" applyFont="1" applyBorder="1" applyAlignment="1">
      <alignment horizontal="center" vertical="center" wrapText="1"/>
    </xf>
    <xf numFmtId="9" fontId="50" fillId="0" borderId="28" xfId="0" applyNumberFormat="1" applyFont="1" applyBorder="1" applyAlignment="1">
      <alignment horizontal="center" vertical="center" wrapText="1"/>
    </xf>
    <xf numFmtId="9" fontId="50" fillId="0" borderId="36" xfId="0" applyNumberFormat="1" applyFont="1" applyBorder="1" applyAlignment="1">
      <alignment horizontal="center" vertical="center" wrapText="1"/>
    </xf>
    <xf numFmtId="9" fontId="50" fillId="0" borderId="8" xfId="0" applyNumberFormat="1" applyFont="1" applyBorder="1" applyAlignment="1">
      <alignment horizontal="center" vertical="center" wrapText="1"/>
    </xf>
    <xf numFmtId="9" fontId="50" fillId="0" borderId="37" xfId="0" applyNumberFormat="1" applyFont="1" applyBorder="1" applyAlignment="1">
      <alignment horizontal="center" vertical="center" wrapText="1"/>
    </xf>
    <xf numFmtId="9" fontId="50" fillId="0" borderId="69" xfId="0" applyNumberFormat="1" applyFont="1" applyBorder="1" applyAlignment="1">
      <alignment horizontal="center" vertical="center" wrapText="1"/>
    </xf>
    <xf numFmtId="9" fontId="50" fillId="0" borderId="7" xfId="0" applyNumberFormat="1" applyFont="1" applyBorder="1" applyAlignment="1">
      <alignment horizontal="center" vertical="center" wrapText="1"/>
    </xf>
    <xf numFmtId="9" fontId="50" fillId="0" borderId="72" xfId="0" applyNumberFormat="1" applyFont="1" applyBorder="1" applyAlignment="1">
      <alignment horizontal="center" vertical="center" wrapText="1"/>
    </xf>
    <xf numFmtId="9" fontId="50" fillId="0" borderId="64" xfId="0" applyNumberFormat="1" applyFont="1" applyBorder="1" applyAlignment="1">
      <alignment horizontal="center" vertical="center" wrapText="1"/>
    </xf>
    <xf numFmtId="9" fontId="50" fillId="0" borderId="4" xfId="0" applyNumberFormat="1" applyFont="1" applyBorder="1" applyAlignment="1">
      <alignment horizontal="center" vertical="center" wrapText="1"/>
    </xf>
    <xf numFmtId="9" fontId="50" fillId="0" borderId="11" xfId="0" applyNumberFormat="1" applyFont="1" applyBorder="1" applyAlignment="1">
      <alignment horizontal="center" vertical="center" wrapText="1"/>
    </xf>
    <xf numFmtId="0" fontId="37" fillId="22" borderId="1" xfId="2" applyFont="1" applyFill="1" applyBorder="1" applyAlignment="1">
      <alignment horizontal="center" vertical="center" wrapText="1"/>
    </xf>
    <xf numFmtId="0" fontId="38" fillId="0" borderId="34" xfId="2" applyFont="1" applyBorder="1" applyAlignment="1">
      <alignment horizontal="center" vertical="center" wrapText="1"/>
    </xf>
    <xf numFmtId="0" fontId="38" fillId="0" borderId="3" xfId="2" applyFont="1" applyBorder="1" applyAlignment="1">
      <alignment horizontal="center" vertical="center" wrapText="1"/>
    </xf>
    <xf numFmtId="0" fontId="38" fillId="0" borderId="27" xfId="2" applyFont="1" applyBorder="1" applyAlignment="1">
      <alignment horizontal="center" vertical="center" wrapText="1"/>
    </xf>
    <xf numFmtId="0" fontId="38" fillId="0" borderId="6" xfId="2" applyFont="1" applyBorder="1" applyAlignment="1">
      <alignment horizontal="left" vertical="center" wrapText="1"/>
    </xf>
    <xf numFmtId="0" fontId="38" fillId="0" borderId="1" xfId="2" applyFont="1" applyBorder="1" applyAlignment="1">
      <alignment horizontal="left" vertical="center" wrapText="1"/>
    </xf>
    <xf numFmtId="0" fontId="38" fillId="0" borderId="28" xfId="2" applyFont="1" applyBorder="1" applyAlignment="1">
      <alignment horizontal="left" vertical="center" wrapText="1"/>
    </xf>
    <xf numFmtId="0" fontId="38" fillId="0" borderId="24" xfId="2" applyFont="1" applyBorder="1" applyAlignment="1">
      <alignment horizontal="center" vertical="center" wrapText="1"/>
    </xf>
    <xf numFmtId="0" fontId="38" fillId="0" borderId="4" xfId="2" applyFont="1" applyBorder="1" applyAlignment="1">
      <alignment horizontal="left" vertical="center" wrapText="1"/>
    </xf>
    <xf numFmtId="9" fontId="37" fillId="22" borderId="8" xfId="2" applyNumberFormat="1" applyFont="1" applyFill="1" applyBorder="1" applyAlignment="1">
      <alignment horizontal="center" vertical="center" wrapText="1"/>
    </xf>
    <xf numFmtId="9" fontId="37" fillId="22" borderId="10" xfId="2" applyNumberFormat="1" applyFont="1" applyFill="1" applyBorder="1" applyAlignment="1">
      <alignment horizontal="center" vertical="center" wrapText="1"/>
    </xf>
    <xf numFmtId="9" fontId="37" fillId="22" borderId="19" xfId="2" applyNumberFormat="1" applyFont="1" applyFill="1" applyBorder="1" applyAlignment="1">
      <alignment horizontal="center" vertical="center" wrapText="1"/>
    </xf>
    <xf numFmtId="0" fontId="37" fillId="22" borderId="8" xfId="2" applyFont="1" applyFill="1" applyBorder="1" applyAlignment="1">
      <alignment horizontal="center" vertical="center" wrapText="1"/>
    </xf>
    <xf numFmtId="0" fontId="37" fillId="22" borderId="10" xfId="2" applyFont="1" applyFill="1" applyBorder="1" applyAlignment="1">
      <alignment horizontal="center" vertical="center" wrapText="1"/>
    </xf>
    <xf numFmtId="0" fontId="37" fillId="22" borderId="19" xfId="2" applyFont="1" applyFill="1" applyBorder="1" applyAlignment="1">
      <alignment horizontal="center" vertical="center" wrapText="1"/>
    </xf>
    <xf numFmtId="0" fontId="38" fillId="0" borderId="70" xfId="2" applyFont="1" applyBorder="1" applyAlignment="1">
      <alignment horizontal="center" vertical="center" wrapText="1"/>
    </xf>
    <xf numFmtId="0" fontId="38" fillId="0" borderId="5" xfId="2" applyFont="1" applyBorder="1" applyAlignment="1">
      <alignment horizontal="left" vertical="center" wrapText="1"/>
    </xf>
    <xf numFmtId="0" fontId="37" fillId="22" borderId="5" xfId="2" applyFont="1" applyFill="1" applyBorder="1" applyAlignment="1">
      <alignment horizontal="center" vertical="center" wrapText="1"/>
    </xf>
    <xf numFmtId="0" fontId="37" fillId="22" borderId="20" xfId="2" applyFont="1" applyFill="1" applyBorder="1" applyAlignment="1">
      <alignment horizontal="center" vertical="center" wrapText="1"/>
    </xf>
    <xf numFmtId="9" fontId="47" fillId="22" borderId="1" xfId="2" applyNumberFormat="1" applyFont="1" applyFill="1" applyBorder="1" applyAlignment="1">
      <alignment horizontal="center" vertical="center" wrapText="1"/>
    </xf>
    <xf numFmtId="9" fontId="47" fillId="22" borderId="64" xfId="2" applyNumberFormat="1" applyFont="1" applyFill="1" applyBorder="1" applyAlignment="1">
      <alignment horizontal="center" vertical="center" wrapText="1"/>
    </xf>
    <xf numFmtId="9" fontId="47" fillId="22" borderId="65" xfId="2" applyNumberFormat="1" applyFont="1" applyFill="1" applyBorder="1" applyAlignment="1">
      <alignment horizontal="center" vertical="center" wrapText="1"/>
    </xf>
    <xf numFmtId="9" fontId="47" fillId="22" borderId="11" xfId="2" applyNumberFormat="1" applyFont="1" applyFill="1" applyBorder="1" applyAlignment="1">
      <alignment horizontal="center" vertical="center" wrapText="1"/>
    </xf>
    <xf numFmtId="0" fontId="44" fillId="22" borderId="64" xfId="2" applyFont="1" applyFill="1" applyBorder="1" applyAlignment="1">
      <alignment horizontal="center" vertical="center" wrapText="1"/>
    </xf>
    <xf numFmtId="0" fontId="44" fillId="22" borderId="42" xfId="2" applyFont="1" applyFill="1" applyBorder="1" applyAlignment="1">
      <alignment horizontal="center" vertical="center" wrapText="1"/>
    </xf>
    <xf numFmtId="0" fontId="44" fillId="22" borderId="20" xfId="2" applyFont="1" applyFill="1" applyBorder="1" applyAlignment="1">
      <alignment horizontal="center" vertical="center" wrapText="1"/>
    </xf>
    <xf numFmtId="0" fontId="44" fillId="22" borderId="11" xfId="2" applyFont="1" applyFill="1" applyBorder="1" applyAlignment="1">
      <alignment horizontal="center" vertical="center" wrapText="1"/>
    </xf>
    <xf numFmtId="0" fontId="44" fillId="22" borderId="9" xfId="2" applyFont="1" applyFill="1" applyBorder="1" applyAlignment="1">
      <alignment horizontal="center" vertical="center" wrapText="1"/>
    </xf>
    <xf numFmtId="0" fontId="44" fillId="22" borderId="60" xfId="2" applyFont="1" applyFill="1" applyBorder="1" applyAlignment="1">
      <alignment horizontal="center" vertical="center" wrapText="1"/>
    </xf>
    <xf numFmtId="0" fontId="43" fillId="22" borderId="8" xfId="2" applyFont="1" applyFill="1" applyBorder="1" applyAlignment="1">
      <alignment horizontal="center" vertical="center"/>
    </xf>
    <xf numFmtId="0" fontId="43" fillId="22" borderId="10" xfId="2" applyFont="1" applyFill="1" applyBorder="1" applyAlignment="1">
      <alignment horizontal="center" vertical="center"/>
    </xf>
    <xf numFmtId="0" fontId="43" fillId="22" borderId="19" xfId="2" applyFont="1" applyFill="1" applyBorder="1" applyAlignment="1">
      <alignment horizontal="center" vertical="center"/>
    </xf>
    <xf numFmtId="9" fontId="51" fillId="0" borderId="25" xfId="0" applyNumberFormat="1" applyFont="1" applyBorder="1" applyAlignment="1">
      <alignment horizontal="center" vertical="center" wrapText="1"/>
    </xf>
    <xf numFmtId="9" fontId="51" fillId="0" borderId="33" xfId="0" applyNumberFormat="1" applyFont="1" applyBorder="1" applyAlignment="1">
      <alignment horizontal="center" vertical="center" wrapText="1"/>
    </xf>
    <xf numFmtId="9" fontId="47" fillId="22" borderId="20" xfId="2" applyNumberFormat="1" applyFont="1" applyFill="1" applyBorder="1" applyAlignment="1">
      <alignment horizontal="center" vertical="center" wrapText="1"/>
    </xf>
    <xf numFmtId="9" fontId="47" fillId="22" borderId="66" xfId="2" applyNumberFormat="1" applyFont="1" applyFill="1" applyBorder="1" applyAlignment="1">
      <alignment horizontal="center" vertical="center" wrapText="1"/>
    </xf>
    <xf numFmtId="9" fontId="47" fillId="22" borderId="60" xfId="2" applyNumberFormat="1" applyFont="1" applyFill="1" applyBorder="1" applyAlignment="1">
      <alignment horizontal="center" vertical="center" wrapText="1"/>
    </xf>
    <xf numFmtId="0" fontId="48" fillId="0" borderId="30" xfId="0" applyFont="1" applyBorder="1" applyAlignment="1">
      <alignment horizontal="center" vertical="center" wrapText="1"/>
    </xf>
    <xf numFmtId="0" fontId="48" fillId="0" borderId="31" xfId="0" applyFont="1" applyBorder="1" applyAlignment="1">
      <alignment horizontal="center" vertical="center" wrapText="1"/>
    </xf>
    <xf numFmtId="0" fontId="48" fillId="0" borderId="32" xfId="0" applyFont="1" applyBorder="1" applyAlignment="1">
      <alignment horizontal="center" vertical="center" wrapText="1"/>
    </xf>
    <xf numFmtId="0" fontId="37" fillId="22" borderId="7" xfId="2" applyFont="1" applyFill="1" applyBorder="1" applyAlignment="1">
      <alignment horizontal="center" vertical="center" wrapText="1"/>
    </xf>
    <xf numFmtId="0" fontId="37" fillId="22" borderId="4" xfId="2" applyFont="1" applyFill="1" applyBorder="1" applyAlignment="1">
      <alignment horizontal="center" vertical="center" wrapText="1"/>
    </xf>
    <xf numFmtId="0" fontId="44" fillId="22" borderId="3" xfId="2" applyFont="1" applyFill="1" applyBorder="1" applyAlignment="1">
      <alignment horizontal="center" vertical="center" textRotation="90" wrapText="1"/>
    </xf>
    <xf numFmtId="0" fontId="44" fillId="22" borderId="27" xfId="2" applyFont="1" applyFill="1" applyBorder="1" applyAlignment="1">
      <alignment horizontal="center" vertical="center" textRotation="90" wrapText="1"/>
    </xf>
    <xf numFmtId="0" fontId="44" fillId="0" borderId="39" xfId="2" applyFont="1" applyBorder="1" applyAlignment="1">
      <alignment horizontal="center" vertical="center" textRotation="90" wrapText="1"/>
    </xf>
    <xf numFmtId="0" fontId="44" fillId="0" borderId="73" xfId="2" applyFont="1" applyBorder="1" applyAlignment="1">
      <alignment horizontal="center" vertical="center" textRotation="90" wrapText="1"/>
    </xf>
    <xf numFmtId="0" fontId="44" fillId="0" borderId="33" xfId="2" applyFont="1" applyBorder="1" applyAlignment="1">
      <alignment horizontal="center" vertical="center" textRotation="90" wrapText="1"/>
    </xf>
    <xf numFmtId="0" fontId="44" fillId="2" borderId="21" xfId="2" applyFont="1" applyFill="1" applyBorder="1" applyAlignment="1">
      <alignment horizontal="center"/>
    </xf>
    <xf numFmtId="0" fontId="44" fillId="2" borderId="22" xfId="2" applyFont="1" applyFill="1" applyBorder="1" applyAlignment="1">
      <alignment horizontal="center"/>
    </xf>
    <xf numFmtId="0" fontId="44" fillId="2" borderId="23" xfId="2" applyFont="1" applyFill="1" applyBorder="1" applyAlignment="1">
      <alignment horizontal="center"/>
    </xf>
    <xf numFmtId="0" fontId="63" fillId="4" borderId="0" xfId="2" applyFont="1" applyFill="1" applyAlignment="1">
      <alignment horizontal="center"/>
    </xf>
    <xf numFmtId="0" fontId="44" fillId="0" borderId="36" xfId="2" applyFont="1" applyBorder="1" applyAlignment="1">
      <alignment horizontal="center" vertical="center" wrapText="1"/>
    </xf>
    <xf numFmtId="0" fontId="44" fillId="0" borderId="31" xfId="2" applyFont="1" applyBorder="1" applyAlignment="1">
      <alignment horizontal="center" vertical="center" wrapText="1"/>
    </xf>
    <xf numFmtId="0" fontId="44" fillId="0" borderId="32" xfId="2" applyFont="1" applyBorder="1" applyAlignment="1">
      <alignment horizontal="center" vertical="center" wrapText="1"/>
    </xf>
    <xf numFmtId="0" fontId="47" fillId="0" borderId="1" xfId="2" applyFont="1" applyBorder="1" applyAlignment="1">
      <alignment horizontal="center" vertical="center" wrapText="1"/>
    </xf>
    <xf numFmtId="0" fontId="34" fillId="2" borderId="1" xfId="2" applyFont="1" applyFill="1" applyBorder="1" applyAlignment="1">
      <alignment horizontal="center"/>
    </xf>
    <xf numFmtId="0" fontId="44" fillId="2" borderId="18" xfId="2" applyFont="1" applyFill="1" applyBorder="1" applyAlignment="1">
      <alignment horizontal="center"/>
    </xf>
    <xf numFmtId="0" fontId="44" fillId="2" borderId="17" xfId="2" applyFont="1" applyFill="1" applyBorder="1" applyAlignment="1">
      <alignment horizontal="center"/>
    </xf>
    <xf numFmtId="0" fontId="44" fillId="2" borderId="16" xfId="2" applyFont="1" applyFill="1" applyBorder="1" applyAlignment="1">
      <alignment horizontal="center"/>
    </xf>
    <xf numFmtId="0" fontId="44" fillId="0" borderId="8"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8" xfId="2" applyFont="1" applyBorder="1" applyAlignment="1">
      <alignment horizontal="center" vertical="center" textRotation="90" wrapText="1"/>
    </xf>
    <xf numFmtId="0" fontId="9" fillId="22" borderId="8" xfId="0" applyFont="1" applyFill="1" applyBorder="1" applyAlignment="1">
      <alignment horizontal="center" vertical="center" wrapText="1"/>
    </xf>
    <xf numFmtId="0" fontId="9" fillId="22" borderId="10"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7" fillId="0" borderId="65" xfId="2" applyFont="1" applyBorder="1" applyAlignment="1">
      <alignment horizontal="center" vertical="center" wrapText="1"/>
    </xf>
    <xf numFmtId="0" fontId="7" fillId="0" borderId="0" xfId="2" applyFont="1" applyAlignment="1">
      <alignment horizontal="center" vertical="center" wrapText="1"/>
    </xf>
    <xf numFmtId="0" fontId="8" fillId="22" borderId="8" xfId="0" applyFont="1" applyFill="1" applyBorder="1" applyAlignment="1">
      <alignment horizontal="center"/>
    </xf>
    <xf numFmtId="0" fontId="8" fillId="22" borderId="19" xfId="0" applyFont="1" applyFill="1" applyBorder="1" applyAlignment="1">
      <alignment horizontal="center"/>
    </xf>
    <xf numFmtId="0" fontId="8" fillId="22" borderId="1" xfId="0" applyFont="1" applyFill="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2" fillId="22" borderId="21" xfId="0" applyFont="1" applyFill="1" applyBorder="1" applyAlignment="1">
      <alignment horizontal="center" vertical="center"/>
    </xf>
    <xf numFmtId="0" fontId="12" fillId="22" borderId="22" xfId="0" applyFont="1" applyFill="1" applyBorder="1" applyAlignment="1">
      <alignment horizontal="center" vertical="center"/>
    </xf>
    <xf numFmtId="0" fontId="12" fillId="22" borderId="23" xfId="0" applyFont="1" applyFill="1" applyBorder="1" applyAlignment="1">
      <alignment horizontal="center" vertical="center"/>
    </xf>
    <xf numFmtId="0" fontId="6" fillId="4" borderId="1" xfId="2" applyFont="1" applyFill="1" applyBorder="1" applyAlignment="1">
      <alignment horizontal="left" vertical="center" wrapText="1"/>
    </xf>
    <xf numFmtId="0" fontId="6" fillId="4" borderId="4" xfId="2" applyFont="1" applyFill="1" applyBorder="1" applyAlignment="1">
      <alignment horizontal="left" vertical="center" wrapText="1"/>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xf numFmtId="14" fontId="3" fillId="2" borderId="1" xfId="2" applyNumberFormat="1" applyFont="1" applyFill="1" applyBorder="1" applyAlignment="1" applyProtection="1">
      <alignment horizontal="right"/>
      <protection locked="0"/>
    </xf>
    <xf numFmtId="0" fontId="10" fillId="0" borderId="1" xfId="0" applyFont="1" applyBorder="1" applyAlignment="1" applyProtection="1">
      <alignment horizontal="left" wrapText="1"/>
      <protection locked="0"/>
    </xf>
    <xf numFmtId="0" fontId="8" fillId="2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wrapText="1"/>
      <protection locked="0"/>
    </xf>
    <xf numFmtId="0" fontId="7" fillId="0" borderId="1" xfId="2"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xf numFmtId="9" fontId="51" fillId="0" borderId="73" xfId="0" applyNumberFormat="1" applyFont="1" applyBorder="1" applyAlignment="1">
      <alignment horizontal="center" vertical="center" wrapText="1"/>
    </xf>
    <xf numFmtId="9" fontId="51" fillId="0" borderId="35" xfId="0" applyNumberFormat="1" applyFont="1" applyBorder="1" applyAlignment="1">
      <alignment horizontal="center" vertical="center" wrapText="1"/>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12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dxf>
    <dxf>
      <font>
        <b/>
        <i val="0"/>
        <strike val="0"/>
        <condense val="0"/>
        <extend val="0"/>
        <outline val="0"/>
        <shadow val="0"/>
        <u val="none"/>
        <vertAlign val="baseline"/>
        <sz val="11"/>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1</xdr:col>
      <xdr:colOff>1627878</xdr:colOff>
      <xdr:row>4</xdr:row>
      <xdr:rowOff>69842</xdr:rowOff>
    </xdr:to>
    <xdr:pic>
      <xdr:nvPicPr>
        <xdr:cNvPr id="2" name="Imagen 1" descr="Logotipo, nombre de la empresa&#10;&#10;El contenido generado por IA puede ser incorrecto.">
          <a:extLst>
            <a:ext uri="{FF2B5EF4-FFF2-40B4-BE49-F238E27FC236}">
              <a16:creationId xmlns:a16="http://schemas.microsoft.com/office/drawing/2014/main" id="{95135DC7-9110-4F65-A543-70E2900C76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0" y="0"/>
          <a:ext cx="1532628" cy="800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74084</xdr:rowOff>
    </xdr:from>
    <xdr:to>
      <xdr:col>0</xdr:col>
      <xdr:colOff>1754878</xdr:colOff>
      <xdr:row>1</xdr:row>
      <xdr:rowOff>3150</xdr:rowOff>
    </xdr:to>
    <xdr:pic>
      <xdr:nvPicPr>
        <xdr:cNvPr id="2" name="Imagen 1" descr="Logotipo, nombre de la empresa&#10;&#10;El contenido generado por IA puede ser incorrecto.">
          <a:extLst>
            <a:ext uri="{FF2B5EF4-FFF2-40B4-BE49-F238E27FC236}">
              <a16:creationId xmlns:a16="http://schemas.microsoft.com/office/drawing/2014/main" id="{39FF4EAE-C269-415D-9FDE-1ACE653392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27000" y="74084"/>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694428</xdr:colOff>
      <xdr:row>0</xdr:row>
      <xdr:rowOff>868866</xdr:rowOff>
    </xdr:to>
    <xdr:pic>
      <xdr:nvPicPr>
        <xdr:cNvPr id="2" name="Imagen 1" descr="Logotipo, nombre de la empresa&#10;&#10;El contenido generado por IA puede ser incorrecto.">
          <a:extLst>
            <a:ext uri="{FF2B5EF4-FFF2-40B4-BE49-F238E27FC236}">
              <a16:creationId xmlns:a16="http://schemas.microsoft.com/office/drawing/2014/main" id="{F7C8638B-A72D-4AFB-A230-707253824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123950"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437253</xdr:colOff>
      <xdr:row>0</xdr:row>
      <xdr:rowOff>887916</xdr:rowOff>
    </xdr:to>
    <xdr:pic>
      <xdr:nvPicPr>
        <xdr:cNvPr id="2" name="Imagen 1" descr="Logotipo, nombre de la empresa&#10;&#10;El contenido generado por IA puede ser incorrecto.">
          <a:extLst>
            <a:ext uri="{FF2B5EF4-FFF2-40B4-BE49-F238E27FC236}">
              <a16:creationId xmlns:a16="http://schemas.microsoft.com/office/drawing/2014/main" id="{BD248F09-DB59-49A9-9A1B-FB3F0FB3F9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 y="3810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41457</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460256</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12</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89</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95</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101</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107</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119</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90</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96</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102</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106</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108</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112</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114</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118</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120</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124</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126</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209550</xdr:rowOff>
    </xdr:from>
    <xdr:to>
      <xdr:col>1</xdr:col>
      <xdr:colOff>637278</xdr:colOff>
      <xdr:row>1</xdr:row>
      <xdr:rowOff>2091</xdr:rowOff>
    </xdr:to>
    <xdr:pic>
      <xdr:nvPicPr>
        <xdr:cNvPr id="2" name="Imagen 1" descr="Logotipo, nombre de la empresa&#10;&#10;El contenido generado por IA puede ser incorrecto.">
          <a:extLst>
            <a:ext uri="{FF2B5EF4-FFF2-40B4-BE49-F238E27FC236}">
              <a16:creationId xmlns:a16="http://schemas.microsoft.com/office/drawing/2014/main" id="{75A98DED-0019-44D8-B8C6-19B76A9D9E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2095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41459</xdr:rowOff>
    </xdr:to>
    <xdr:sp macro="" textlink="">
      <xdr:nvSpPr>
        <xdr:cNvPr id="2" name="Text Box 15">
          <a:extLst>
            <a:ext uri="{FF2B5EF4-FFF2-40B4-BE49-F238E27FC236}">
              <a16:creationId xmlns:a16="http://schemas.microsoft.com/office/drawing/2014/main" id="{DDC9161A-3AF4-446A-A2BA-ECF150A43AA8}"/>
            </a:ext>
          </a:extLst>
        </xdr:cNvPr>
        <xdr:cNvSpPr txBox="1">
          <a:spLocks noChangeArrowheads="1"/>
        </xdr:cNvSpPr>
      </xdr:nvSpPr>
      <xdr:spPr bwMode="auto">
        <a:xfrm>
          <a:off x="4743450" y="525399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3" name="Text Box 16">
          <a:extLst>
            <a:ext uri="{FF2B5EF4-FFF2-40B4-BE49-F238E27FC236}">
              <a16:creationId xmlns:a16="http://schemas.microsoft.com/office/drawing/2014/main" id="{55A08D92-8BBB-47E2-9FF2-1409A899A619}"/>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4" name="Text Box 17">
          <a:extLst>
            <a:ext uri="{FF2B5EF4-FFF2-40B4-BE49-F238E27FC236}">
              <a16:creationId xmlns:a16="http://schemas.microsoft.com/office/drawing/2014/main" id="{791CE3F0-98AE-4388-B867-50A0A80BDE3D}"/>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5" name="Text Box 18">
          <a:extLst>
            <a:ext uri="{FF2B5EF4-FFF2-40B4-BE49-F238E27FC236}">
              <a16:creationId xmlns:a16="http://schemas.microsoft.com/office/drawing/2014/main" id="{3E89A400-8DC8-4891-BD51-CB059FFA673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 name="Text Box 19">
          <a:extLst>
            <a:ext uri="{FF2B5EF4-FFF2-40B4-BE49-F238E27FC236}">
              <a16:creationId xmlns:a16="http://schemas.microsoft.com/office/drawing/2014/main" id="{7AB6D175-B80F-45CC-B8B8-21AEBED0106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462373</xdr:rowOff>
    </xdr:to>
    <xdr:sp macro="" textlink="">
      <xdr:nvSpPr>
        <xdr:cNvPr id="7" name="Text Box 15">
          <a:extLst>
            <a:ext uri="{FF2B5EF4-FFF2-40B4-BE49-F238E27FC236}">
              <a16:creationId xmlns:a16="http://schemas.microsoft.com/office/drawing/2014/main" id="{0851F71F-AF4D-4C13-B2FA-AE1A16342881}"/>
            </a:ext>
          </a:extLst>
        </xdr:cNvPr>
        <xdr:cNvSpPr txBox="1">
          <a:spLocks noChangeArrowheads="1"/>
        </xdr:cNvSpPr>
      </xdr:nvSpPr>
      <xdr:spPr bwMode="auto">
        <a:xfrm>
          <a:off x="4743450" y="10191750"/>
          <a:ext cx="95250" cy="460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8" name="Text Box 15">
          <a:extLst>
            <a:ext uri="{FF2B5EF4-FFF2-40B4-BE49-F238E27FC236}">
              <a16:creationId xmlns:a16="http://schemas.microsoft.com/office/drawing/2014/main" id="{0463A448-C2AC-440F-ADF9-497E2B77A0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 name="Text Box 15">
          <a:extLst>
            <a:ext uri="{FF2B5EF4-FFF2-40B4-BE49-F238E27FC236}">
              <a16:creationId xmlns:a16="http://schemas.microsoft.com/office/drawing/2014/main" id="{AAFE73DD-4EDD-4504-974A-09D76E62D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 name="Text Box 15">
          <a:extLst>
            <a:ext uri="{FF2B5EF4-FFF2-40B4-BE49-F238E27FC236}">
              <a16:creationId xmlns:a16="http://schemas.microsoft.com/office/drawing/2014/main" id="{114F2D80-A980-434F-A6F5-7FE7AE9B97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4C136D3D-D01C-4137-8285-712E07B883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CFDA76B2-5C9F-442B-A229-5C5771935C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35B8D14-AB3B-4440-9639-C878AE09E0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F1C7FA9B-F443-429B-A20F-AEB211BAE49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2540CB19-798E-42E9-8337-F5448E088B9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D9EC1288-F87C-4683-AA3E-48DF01F1BF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9D91250E-46F3-4263-9EA0-4B1AEC6CFA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8D06141E-D855-4524-AC0B-A9A95138D50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42F5ACD3-80AE-464D-A621-E4BD51BF71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FFA5A961-FEDF-4957-9B16-30E1416099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95A9FDD3-9E6A-404B-8678-D71B10C2D5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2" name="Text Box 16">
          <a:extLst>
            <a:ext uri="{FF2B5EF4-FFF2-40B4-BE49-F238E27FC236}">
              <a16:creationId xmlns:a16="http://schemas.microsoft.com/office/drawing/2014/main" id="{CF64D70D-CAB8-4AF3-8A83-6D3891C90D7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3" name="Text Box 17">
          <a:extLst>
            <a:ext uri="{FF2B5EF4-FFF2-40B4-BE49-F238E27FC236}">
              <a16:creationId xmlns:a16="http://schemas.microsoft.com/office/drawing/2014/main" id="{39C13B31-7CA2-4835-8B2D-3FEDFF8126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4" name="Text Box 18">
          <a:extLst>
            <a:ext uri="{FF2B5EF4-FFF2-40B4-BE49-F238E27FC236}">
              <a16:creationId xmlns:a16="http://schemas.microsoft.com/office/drawing/2014/main" id="{903E0EDB-35C7-4191-9AEE-E9CFBA50607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5" name="Text Box 19">
          <a:extLst>
            <a:ext uri="{FF2B5EF4-FFF2-40B4-BE49-F238E27FC236}">
              <a16:creationId xmlns:a16="http://schemas.microsoft.com/office/drawing/2014/main" id="{8B384244-85B5-4F76-B18F-38033151A9F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26" name="Text Box 15">
          <a:extLst>
            <a:ext uri="{FF2B5EF4-FFF2-40B4-BE49-F238E27FC236}">
              <a16:creationId xmlns:a16="http://schemas.microsoft.com/office/drawing/2014/main" id="{255373E3-8686-409F-B6CC-5DA27E71F77A}"/>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6">
          <a:extLst>
            <a:ext uri="{FF2B5EF4-FFF2-40B4-BE49-F238E27FC236}">
              <a16:creationId xmlns:a16="http://schemas.microsoft.com/office/drawing/2014/main" id="{124038C0-7F24-4DE7-8CFB-D3D8AE123FC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7">
          <a:extLst>
            <a:ext uri="{FF2B5EF4-FFF2-40B4-BE49-F238E27FC236}">
              <a16:creationId xmlns:a16="http://schemas.microsoft.com/office/drawing/2014/main" id="{027F0FB2-1ED9-4254-B0DB-4D6DA637D32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8">
          <a:extLst>
            <a:ext uri="{FF2B5EF4-FFF2-40B4-BE49-F238E27FC236}">
              <a16:creationId xmlns:a16="http://schemas.microsoft.com/office/drawing/2014/main" id="{795402CC-D01A-4FF4-A6CA-DCE0400DE21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0" name="Text Box 19">
          <a:extLst>
            <a:ext uri="{FF2B5EF4-FFF2-40B4-BE49-F238E27FC236}">
              <a16:creationId xmlns:a16="http://schemas.microsoft.com/office/drawing/2014/main" id="{84E4837D-71B4-49FA-8FDC-2F86B5B160D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 name="Text Box 15">
          <a:extLst>
            <a:ext uri="{FF2B5EF4-FFF2-40B4-BE49-F238E27FC236}">
              <a16:creationId xmlns:a16="http://schemas.microsoft.com/office/drawing/2014/main" id="{97DB649B-72B6-41F4-AD81-5A60C4D63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2" name="Text Box 16">
          <a:extLst>
            <a:ext uri="{FF2B5EF4-FFF2-40B4-BE49-F238E27FC236}">
              <a16:creationId xmlns:a16="http://schemas.microsoft.com/office/drawing/2014/main" id="{D1F83E3E-8A60-4BD4-A84E-859E5CE202A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3" name="Text Box 17">
          <a:extLst>
            <a:ext uri="{FF2B5EF4-FFF2-40B4-BE49-F238E27FC236}">
              <a16:creationId xmlns:a16="http://schemas.microsoft.com/office/drawing/2014/main" id="{8E03A739-8A05-43A7-A8BD-70C5E1C32D9E}"/>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4" name="Text Box 18">
          <a:extLst>
            <a:ext uri="{FF2B5EF4-FFF2-40B4-BE49-F238E27FC236}">
              <a16:creationId xmlns:a16="http://schemas.microsoft.com/office/drawing/2014/main" id="{2A2509E0-429F-4E2A-85B3-745BAFBB2B29}"/>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5" name="Text Box 19">
          <a:extLst>
            <a:ext uri="{FF2B5EF4-FFF2-40B4-BE49-F238E27FC236}">
              <a16:creationId xmlns:a16="http://schemas.microsoft.com/office/drawing/2014/main" id="{04FA4955-D5B1-4E1E-A4CA-8E98A141D0E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442269"/>
    <xdr:sp macro="" textlink="">
      <xdr:nvSpPr>
        <xdr:cNvPr id="36" name="Text Box 15">
          <a:extLst>
            <a:ext uri="{FF2B5EF4-FFF2-40B4-BE49-F238E27FC236}">
              <a16:creationId xmlns:a16="http://schemas.microsoft.com/office/drawing/2014/main" id="{F6910A1D-5846-4E22-9F81-1F8756457C96}"/>
            </a:ext>
          </a:extLst>
        </xdr:cNvPr>
        <xdr:cNvSpPr txBox="1">
          <a:spLocks noChangeArrowheads="1"/>
        </xdr:cNvSpPr>
      </xdr:nvSpPr>
      <xdr:spPr bwMode="auto">
        <a:xfrm>
          <a:off x="14363700" y="10191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 name="Text Box 15">
          <a:extLst>
            <a:ext uri="{FF2B5EF4-FFF2-40B4-BE49-F238E27FC236}">
              <a16:creationId xmlns:a16="http://schemas.microsoft.com/office/drawing/2014/main" id="{B094CE39-A5BE-4B33-97B8-78BAAB746DE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 name="Text Box 15">
          <a:extLst>
            <a:ext uri="{FF2B5EF4-FFF2-40B4-BE49-F238E27FC236}">
              <a16:creationId xmlns:a16="http://schemas.microsoft.com/office/drawing/2014/main" id="{90639CAB-9CA5-4DF4-B803-8EE300C481E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 name="Text Box 15">
          <a:extLst>
            <a:ext uri="{FF2B5EF4-FFF2-40B4-BE49-F238E27FC236}">
              <a16:creationId xmlns:a16="http://schemas.microsoft.com/office/drawing/2014/main" id="{439E7935-6D89-4C3B-AE55-95945907610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 name="Text Box 15">
          <a:extLst>
            <a:ext uri="{FF2B5EF4-FFF2-40B4-BE49-F238E27FC236}">
              <a16:creationId xmlns:a16="http://schemas.microsoft.com/office/drawing/2014/main" id="{BCFC5CCD-8162-4A04-9CC0-FA981512C29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 name="Text Box 15">
          <a:extLst>
            <a:ext uri="{FF2B5EF4-FFF2-40B4-BE49-F238E27FC236}">
              <a16:creationId xmlns:a16="http://schemas.microsoft.com/office/drawing/2014/main" id="{BDC36900-5F3A-4DB2-A457-607A6978B5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 name="Text Box 15">
          <a:extLst>
            <a:ext uri="{FF2B5EF4-FFF2-40B4-BE49-F238E27FC236}">
              <a16:creationId xmlns:a16="http://schemas.microsoft.com/office/drawing/2014/main" id="{92E2112B-130B-4799-89A6-57B41F4BBA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 name="Text Box 15">
          <a:extLst>
            <a:ext uri="{FF2B5EF4-FFF2-40B4-BE49-F238E27FC236}">
              <a16:creationId xmlns:a16="http://schemas.microsoft.com/office/drawing/2014/main" id="{1508E5DD-EEDE-4DED-9C1D-6C0762A0A3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 name="Text Box 15">
          <a:extLst>
            <a:ext uri="{FF2B5EF4-FFF2-40B4-BE49-F238E27FC236}">
              <a16:creationId xmlns:a16="http://schemas.microsoft.com/office/drawing/2014/main" id="{8D373BAE-C64C-45DB-8079-F79EC713F8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 name="Text Box 15">
          <a:extLst>
            <a:ext uri="{FF2B5EF4-FFF2-40B4-BE49-F238E27FC236}">
              <a16:creationId xmlns:a16="http://schemas.microsoft.com/office/drawing/2014/main" id="{CDBC51D1-36EB-4206-BB46-10A12262E8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 name="Text Box 15">
          <a:extLst>
            <a:ext uri="{FF2B5EF4-FFF2-40B4-BE49-F238E27FC236}">
              <a16:creationId xmlns:a16="http://schemas.microsoft.com/office/drawing/2014/main" id="{E79C3140-52D0-493E-8967-35CF795D87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 name="Text Box 15">
          <a:extLst>
            <a:ext uri="{FF2B5EF4-FFF2-40B4-BE49-F238E27FC236}">
              <a16:creationId xmlns:a16="http://schemas.microsoft.com/office/drawing/2014/main" id="{72250FE5-4F01-4C22-B8C8-6A63F44835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 name="Text Box 15">
          <a:extLst>
            <a:ext uri="{FF2B5EF4-FFF2-40B4-BE49-F238E27FC236}">
              <a16:creationId xmlns:a16="http://schemas.microsoft.com/office/drawing/2014/main" id="{A724615F-C737-4B15-9F65-B39F486161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 name="Text Box 15">
          <a:extLst>
            <a:ext uri="{FF2B5EF4-FFF2-40B4-BE49-F238E27FC236}">
              <a16:creationId xmlns:a16="http://schemas.microsoft.com/office/drawing/2014/main" id="{E26D3502-1AAC-40E7-ABA2-538520D58D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 name="Text Box 15">
          <a:extLst>
            <a:ext uri="{FF2B5EF4-FFF2-40B4-BE49-F238E27FC236}">
              <a16:creationId xmlns:a16="http://schemas.microsoft.com/office/drawing/2014/main" id="{24E69A54-097D-4633-8440-52B80B312C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1" name="Text Box 16">
          <a:extLst>
            <a:ext uri="{FF2B5EF4-FFF2-40B4-BE49-F238E27FC236}">
              <a16:creationId xmlns:a16="http://schemas.microsoft.com/office/drawing/2014/main" id="{376E7753-740D-48F7-A97D-C5C7E2BC1D2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2" name="Text Box 17">
          <a:extLst>
            <a:ext uri="{FF2B5EF4-FFF2-40B4-BE49-F238E27FC236}">
              <a16:creationId xmlns:a16="http://schemas.microsoft.com/office/drawing/2014/main" id="{3BD7D891-E51B-427D-872D-0B84D1C618B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3" name="Text Box 18">
          <a:extLst>
            <a:ext uri="{FF2B5EF4-FFF2-40B4-BE49-F238E27FC236}">
              <a16:creationId xmlns:a16="http://schemas.microsoft.com/office/drawing/2014/main" id="{B3686335-C358-4E51-9EF6-86200907DD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4" name="Text Box 19">
          <a:extLst>
            <a:ext uri="{FF2B5EF4-FFF2-40B4-BE49-F238E27FC236}">
              <a16:creationId xmlns:a16="http://schemas.microsoft.com/office/drawing/2014/main" id="{A2F95E67-DE04-4B3D-BE8C-8383D9C8EC6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 name="Text Box 15">
          <a:extLst>
            <a:ext uri="{FF2B5EF4-FFF2-40B4-BE49-F238E27FC236}">
              <a16:creationId xmlns:a16="http://schemas.microsoft.com/office/drawing/2014/main" id="{BAD4EAB8-6DD0-40C6-97A1-E8C28099214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6" name="Text Box 16">
          <a:extLst>
            <a:ext uri="{FF2B5EF4-FFF2-40B4-BE49-F238E27FC236}">
              <a16:creationId xmlns:a16="http://schemas.microsoft.com/office/drawing/2014/main" id="{BDB4F719-437A-45B6-A089-C804650BD5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7" name="Text Box 17">
          <a:extLst>
            <a:ext uri="{FF2B5EF4-FFF2-40B4-BE49-F238E27FC236}">
              <a16:creationId xmlns:a16="http://schemas.microsoft.com/office/drawing/2014/main" id="{FDA7657B-642B-41C7-B990-8A9A205F0E8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8" name="Text Box 18">
          <a:extLst>
            <a:ext uri="{FF2B5EF4-FFF2-40B4-BE49-F238E27FC236}">
              <a16:creationId xmlns:a16="http://schemas.microsoft.com/office/drawing/2014/main" id="{3E231E89-F57D-484F-91C7-493F8EB89A6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9" name="Text Box 19">
          <a:extLst>
            <a:ext uri="{FF2B5EF4-FFF2-40B4-BE49-F238E27FC236}">
              <a16:creationId xmlns:a16="http://schemas.microsoft.com/office/drawing/2014/main" id="{46FBD403-0417-4818-97BB-65BC71E4D7A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 name="Text Box 15">
          <a:extLst>
            <a:ext uri="{FF2B5EF4-FFF2-40B4-BE49-F238E27FC236}">
              <a16:creationId xmlns:a16="http://schemas.microsoft.com/office/drawing/2014/main" id="{50BB9EA0-672D-4277-B89A-61F528218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1" name="Text Box 16">
          <a:extLst>
            <a:ext uri="{FF2B5EF4-FFF2-40B4-BE49-F238E27FC236}">
              <a16:creationId xmlns:a16="http://schemas.microsoft.com/office/drawing/2014/main" id="{AFF2BDF4-77C5-4A83-9591-DCB0995CF170}"/>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2" name="Text Box 17">
          <a:extLst>
            <a:ext uri="{FF2B5EF4-FFF2-40B4-BE49-F238E27FC236}">
              <a16:creationId xmlns:a16="http://schemas.microsoft.com/office/drawing/2014/main" id="{AC5FBE28-2B79-4E04-A7C4-6814EFEA31E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3" name="Text Box 18">
          <a:extLst>
            <a:ext uri="{FF2B5EF4-FFF2-40B4-BE49-F238E27FC236}">
              <a16:creationId xmlns:a16="http://schemas.microsoft.com/office/drawing/2014/main" id="{B1FDC574-0C57-400A-969E-44BDDFD28E7C}"/>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4" name="Text Box 19">
          <a:extLst>
            <a:ext uri="{FF2B5EF4-FFF2-40B4-BE49-F238E27FC236}">
              <a16:creationId xmlns:a16="http://schemas.microsoft.com/office/drawing/2014/main" id="{E21735AD-ADD9-4AE0-B857-8AD463BAA64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5" name="Text Box 15">
          <a:extLst>
            <a:ext uri="{FF2B5EF4-FFF2-40B4-BE49-F238E27FC236}">
              <a16:creationId xmlns:a16="http://schemas.microsoft.com/office/drawing/2014/main" id="{98E67ED9-6346-4DB6-812D-2622AA615B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6" name="Text Box 15">
          <a:extLst>
            <a:ext uri="{FF2B5EF4-FFF2-40B4-BE49-F238E27FC236}">
              <a16:creationId xmlns:a16="http://schemas.microsoft.com/office/drawing/2014/main" id="{BD27C334-DBA0-4F6C-93A3-340FC53680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7" name="Text Box 15">
          <a:extLst>
            <a:ext uri="{FF2B5EF4-FFF2-40B4-BE49-F238E27FC236}">
              <a16:creationId xmlns:a16="http://schemas.microsoft.com/office/drawing/2014/main" id="{26D4510E-4DE1-4BE7-B363-56CFF6CE8DF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8" name="Text Box 15">
          <a:extLst>
            <a:ext uri="{FF2B5EF4-FFF2-40B4-BE49-F238E27FC236}">
              <a16:creationId xmlns:a16="http://schemas.microsoft.com/office/drawing/2014/main" id="{81C00C36-8297-4308-B5AC-72BDA2E16ED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9" name="Text Box 15">
          <a:extLst>
            <a:ext uri="{FF2B5EF4-FFF2-40B4-BE49-F238E27FC236}">
              <a16:creationId xmlns:a16="http://schemas.microsoft.com/office/drawing/2014/main" id="{21D2C857-970D-4A97-91AE-A9142EA89F7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0" name="Text Box 15">
          <a:extLst>
            <a:ext uri="{FF2B5EF4-FFF2-40B4-BE49-F238E27FC236}">
              <a16:creationId xmlns:a16="http://schemas.microsoft.com/office/drawing/2014/main" id="{AE151AE6-06B9-4623-B897-DCD9A828717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1" name="Text Box 15">
          <a:extLst>
            <a:ext uri="{FF2B5EF4-FFF2-40B4-BE49-F238E27FC236}">
              <a16:creationId xmlns:a16="http://schemas.microsoft.com/office/drawing/2014/main" id="{CD9A988F-8955-4649-9C3A-DD4AFD38316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2" name="Text Box 15">
          <a:extLst>
            <a:ext uri="{FF2B5EF4-FFF2-40B4-BE49-F238E27FC236}">
              <a16:creationId xmlns:a16="http://schemas.microsoft.com/office/drawing/2014/main" id="{D9FE3F0D-E1B6-415D-B79A-55FC139A09AC}"/>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3" name="Text Box 15">
          <a:extLst>
            <a:ext uri="{FF2B5EF4-FFF2-40B4-BE49-F238E27FC236}">
              <a16:creationId xmlns:a16="http://schemas.microsoft.com/office/drawing/2014/main" id="{3FB26C19-4D82-47BF-A251-19CC3E98E18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4" name="Text Box 15">
          <a:extLst>
            <a:ext uri="{FF2B5EF4-FFF2-40B4-BE49-F238E27FC236}">
              <a16:creationId xmlns:a16="http://schemas.microsoft.com/office/drawing/2014/main" id="{1EBFAA6A-47DF-490A-9CA4-654974D0D547}"/>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37AA66EF-D489-42BF-9AC1-33042EE84DA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8E680564-3348-431F-8ED9-1466E8BFD6E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55E50FD7-7A78-4948-BEA4-6694FC45AB6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EE0799A2-EB88-4B2A-98E9-2C7CABF6D5A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79" name="Text Box 16">
          <a:extLst>
            <a:ext uri="{FF2B5EF4-FFF2-40B4-BE49-F238E27FC236}">
              <a16:creationId xmlns:a16="http://schemas.microsoft.com/office/drawing/2014/main" id="{609C4E5D-432E-4308-8651-5F277ED9836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0" name="Text Box 17">
          <a:extLst>
            <a:ext uri="{FF2B5EF4-FFF2-40B4-BE49-F238E27FC236}">
              <a16:creationId xmlns:a16="http://schemas.microsoft.com/office/drawing/2014/main" id="{0AAE668B-8FD5-4DA1-8A3B-272A02F59EE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1" name="Text Box 18">
          <a:extLst>
            <a:ext uri="{FF2B5EF4-FFF2-40B4-BE49-F238E27FC236}">
              <a16:creationId xmlns:a16="http://schemas.microsoft.com/office/drawing/2014/main" id="{ED1C94BE-452C-4CC0-9C1B-FF1B3A66C72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2" name="Text Box 19">
          <a:extLst>
            <a:ext uri="{FF2B5EF4-FFF2-40B4-BE49-F238E27FC236}">
              <a16:creationId xmlns:a16="http://schemas.microsoft.com/office/drawing/2014/main" id="{35E4538B-D15F-43A4-B40C-30309A3E82E0}"/>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20B7BB34-7C07-4111-999F-A18BEBAAA3E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4" name="Text Box 16">
          <a:extLst>
            <a:ext uri="{FF2B5EF4-FFF2-40B4-BE49-F238E27FC236}">
              <a16:creationId xmlns:a16="http://schemas.microsoft.com/office/drawing/2014/main" id="{5DA473D8-5115-480B-9903-6E51A1C4B34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5" name="Text Box 17">
          <a:extLst>
            <a:ext uri="{FF2B5EF4-FFF2-40B4-BE49-F238E27FC236}">
              <a16:creationId xmlns:a16="http://schemas.microsoft.com/office/drawing/2014/main" id="{809448D1-4D3D-4C52-A418-57FA07A4613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6" name="Text Box 18">
          <a:extLst>
            <a:ext uri="{FF2B5EF4-FFF2-40B4-BE49-F238E27FC236}">
              <a16:creationId xmlns:a16="http://schemas.microsoft.com/office/drawing/2014/main" id="{E01AE411-1955-4D98-8157-9CB0EAF9CDE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7" name="Text Box 19">
          <a:extLst>
            <a:ext uri="{FF2B5EF4-FFF2-40B4-BE49-F238E27FC236}">
              <a16:creationId xmlns:a16="http://schemas.microsoft.com/office/drawing/2014/main" id="{C5BC6EE6-185E-4742-8E21-1BDB08D0E17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C2C859DF-B219-4173-AC73-8CDC03D2DBDF}"/>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9" name="Text Box 15">
          <a:extLst>
            <a:ext uri="{FF2B5EF4-FFF2-40B4-BE49-F238E27FC236}">
              <a16:creationId xmlns:a16="http://schemas.microsoft.com/office/drawing/2014/main" id="{380F4A7E-B76E-4DD3-B63A-EFF905C3AE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0" name="Text Box 15">
          <a:extLst>
            <a:ext uri="{FF2B5EF4-FFF2-40B4-BE49-F238E27FC236}">
              <a16:creationId xmlns:a16="http://schemas.microsoft.com/office/drawing/2014/main" id="{F92B73E4-C984-4D51-A726-981A9DBFF7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1" name="Text Box 15">
          <a:extLst>
            <a:ext uri="{FF2B5EF4-FFF2-40B4-BE49-F238E27FC236}">
              <a16:creationId xmlns:a16="http://schemas.microsoft.com/office/drawing/2014/main" id="{F3EF9A19-858A-4D0C-B171-3D72EC0B15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2" name="Text Box 15">
          <a:extLst>
            <a:ext uri="{FF2B5EF4-FFF2-40B4-BE49-F238E27FC236}">
              <a16:creationId xmlns:a16="http://schemas.microsoft.com/office/drawing/2014/main" id="{BDF7A0A6-29A2-41C7-8C69-F5DEB1E8C8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BF653774-42A1-41C2-991F-0C3DFBF77FD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4" name="Text Box 15">
          <a:extLst>
            <a:ext uri="{FF2B5EF4-FFF2-40B4-BE49-F238E27FC236}">
              <a16:creationId xmlns:a16="http://schemas.microsoft.com/office/drawing/2014/main" id="{C809FFC6-5CC2-45A5-8137-31DF102FAC14}"/>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5" name="Text Box 15">
          <a:extLst>
            <a:ext uri="{FF2B5EF4-FFF2-40B4-BE49-F238E27FC236}">
              <a16:creationId xmlns:a16="http://schemas.microsoft.com/office/drawing/2014/main" id="{09066077-89B9-4D73-9972-6A829E68C4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6" name="Text Box 15">
          <a:extLst>
            <a:ext uri="{FF2B5EF4-FFF2-40B4-BE49-F238E27FC236}">
              <a16:creationId xmlns:a16="http://schemas.microsoft.com/office/drawing/2014/main" id="{2A560EF0-B2CD-4E43-A1B2-0AEFAAE3B1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7" name="Text Box 15">
          <a:extLst>
            <a:ext uri="{FF2B5EF4-FFF2-40B4-BE49-F238E27FC236}">
              <a16:creationId xmlns:a16="http://schemas.microsoft.com/office/drawing/2014/main" id="{AC0AB7B3-3402-40F5-A34D-7485169E2E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8" name="Text Box 15">
          <a:extLst>
            <a:ext uri="{FF2B5EF4-FFF2-40B4-BE49-F238E27FC236}">
              <a16:creationId xmlns:a16="http://schemas.microsoft.com/office/drawing/2014/main" id="{83D6C010-295A-46AF-9F2C-2BBD44AB54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8E71C4BB-D8A4-46C2-A688-A42A6A922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120DB60C-82D7-41D9-A0A0-BAFC71E140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1" name="Text Box 15">
          <a:extLst>
            <a:ext uri="{FF2B5EF4-FFF2-40B4-BE49-F238E27FC236}">
              <a16:creationId xmlns:a16="http://schemas.microsoft.com/office/drawing/2014/main" id="{895B50AD-1660-4DB6-A13A-77D1F4424F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2" name="Text Box 15">
          <a:extLst>
            <a:ext uri="{FF2B5EF4-FFF2-40B4-BE49-F238E27FC236}">
              <a16:creationId xmlns:a16="http://schemas.microsoft.com/office/drawing/2014/main" id="{E159ED72-9D69-41AA-84A6-12C00BE0AB6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3" name="Text Box 15">
          <a:extLst>
            <a:ext uri="{FF2B5EF4-FFF2-40B4-BE49-F238E27FC236}">
              <a16:creationId xmlns:a16="http://schemas.microsoft.com/office/drawing/2014/main" id="{A7888A60-61F7-4E70-976F-BD5B406B06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4" name="Text Box 15">
          <a:extLst>
            <a:ext uri="{FF2B5EF4-FFF2-40B4-BE49-F238E27FC236}">
              <a16:creationId xmlns:a16="http://schemas.microsoft.com/office/drawing/2014/main" id="{2DC0EE31-1B0A-4B59-94B1-02221B7F11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5" name="Text Box 15">
          <a:extLst>
            <a:ext uri="{FF2B5EF4-FFF2-40B4-BE49-F238E27FC236}">
              <a16:creationId xmlns:a16="http://schemas.microsoft.com/office/drawing/2014/main" id="{9D1757AE-B24B-4C8E-BD46-D88EFDD202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6" name="Text Box 15">
          <a:extLst>
            <a:ext uri="{FF2B5EF4-FFF2-40B4-BE49-F238E27FC236}">
              <a16:creationId xmlns:a16="http://schemas.microsoft.com/office/drawing/2014/main" id="{99261494-C2DD-413F-A408-6B655A0558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7" name="Text Box 15">
          <a:extLst>
            <a:ext uri="{FF2B5EF4-FFF2-40B4-BE49-F238E27FC236}">
              <a16:creationId xmlns:a16="http://schemas.microsoft.com/office/drawing/2014/main" id="{460B3C67-AA0E-44ED-8846-DC5D59DB69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8" name="Text Box 15">
          <a:extLst>
            <a:ext uri="{FF2B5EF4-FFF2-40B4-BE49-F238E27FC236}">
              <a16:creationId xmlns:a16="http://schemas.microsoft.com/office/drawing/2014/main" id="{D2AF4C85-DA34-40C7-9F23-4D75578BE5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60E5DC58-62CA-403E-B90B-6F54A0739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DF47455E-6B79-4873-AEF2-F57AF334F68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1" name="Text Box 15">
          <a:extLst>
            <a:ext uri="{FF2B5EF4-FFF2-40B4-BE49-F238E27FC236}">
              <a16:creationId xmlns:a16="http://schemas.microsoft.com/office/drawing/2014/main" id="{D9397B0F-E930-4C41-BFA8-1DC97EAC37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2" name="Text Box 15">
          <a:extLst>
            <a:ext uri="{FF2B5EF4-FFF2-40B4-BE49-F238E27FC236}">
              <a16:creationId xmlns:a16="http://schemas.microsoft.com/office/drawing/2014/main" id="{4549D492-E977-47E8-9C9F-73E7CA0C9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3" name="Text Box 15">
          <a:extLst>
            <a:ext uri="{FF2B5EF4-FFF2-40B4-BE49-F238E27FC236}">
              <a16:creationId xmlns:a16="http://schemas.microsoft.com/office/drawing/2014/main" id="{F49BC3E2-8C9D-49B1-B79B-0F45DC0DE7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4" name="Text Box 15">
          <a:extLst>
            <a:ext uri="{FF2B5EF4-FFF2-40B4-BE49-F238E27FC236}">
              <a16:creationId xmlns:a16="http://schemas.microsoft.com/office/drawing/2014/main" id="{CFCF3383-62C6-4CD3-9150-94D387148B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5" name="Text Box 15">
          <a:extLst>
            <a:ext uri="{FF2B5EF4-FFF2-40B4-BE49-F238E27FC236}">
              <a16:creationId xmlns:a16="http://schemas.microsoft.com/office/drawing/2014/main" id="{4B221147-25C9-43C5-B4CE-6C21BC9A96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6" name="Text Box 15">
          <a:extLst>
            <a:ext uri="{FF2B5EF4-FFF2-40B4-BE49-F238E27FC236}">
              <a16:creationId xmlns:a16="http://schemas.microsoft.com/office/drawing/2014/main" id="{33418975-B425-4427-A747-082009E57B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7" name="Text Box 15">
          <a:extLst>
            <a:ext uri="{FF2B5EF4-FFF2-40B4-BE49-F238E27FC236}">
              <a16:creationId xmlns:a16="http://schemas.microsoft.com/office/drawing/2014/main" id="{77E9ED96-CBB9-4313-BDF0-D62CA66DB0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8" name="Text Box 15">
          <a:extLst>
            <a:ext uri="{FF2B5EF4-FFF2-40B4-BE49-F238E27FC236}">
              <a16:creationId xmlns:a16="http://schemas.microsoft.com/office/drawing/2014/main" id="{22671701-E57F-4332-82B1-578FCB9396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5CE8D825-749A-41FD-A9E2-93C9933A88F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0" name="Text Box 15">
          <a:extLst>
            <a:ext uri="{FF2B5EF4-FFF2-40B4-BE49-F238E27FC236}">
              <a16:creationId xmlns:a16="http://schemas.microsoft.com/office/drawing/2014/main" id="{7126A3BE-4170-45EB-B1A3-E1CC92E54B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1" name="Text Box 15">
          <a:extLst>
            <a:ext uri="{FF2B5EF4-FFF2-40B4-BE49-F238E27FC236}">
              <a16:creationId xmlns:a16="http://schemas.microsoft.com/office/drawing/2014/main" id="{72A43B1A-36EE-4F57-9998-A6175BF64D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2" name="Text Box 15">
          <a:extLst>
            <a:ext uri="{FF2B5EF4-FFF2-40B4-BE49-F238E27FC236}">
              <a16:creationId xmlns:a16="http://schemas.microsoft.com/office/drawing/2014/main" id="{D2346E09-D3FA-4F83-A7D6-AD84C0D1E6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 name="Text Box 15">
          <a:extLst>
            <a:ext uri="{FF2B5EF4-FFF2-40B4-BE49-F238E27FC236}">
              <a16:creationId xmlns:a16="http://schemas.microsoft.com/office/drawing/2014/main" id="{53D9D1A7-FFDA-4F37-96B0-9BE7E594960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 name="Text Box 15">
          <a:extLst>
            <a:ext uri="{FF2B5EF4-FFF2-40B4-BE49-F238E27FC236}">
              <a16:creationId xmlns:a16="http://schemas.microsoft.com/office/drawing/2014/main" id="{DEDAC9CA-BF06-4296-8DAE-E1EB6531FA9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5" name="Text Box 15">
          <a:extLst>
            <a:ext uri="{FF2B5EF4-FFF2-40B4-BE49-F238E27FC236}">
              <a16:creationId xmlns:a16="http://schemas.microsoft.com/office/drawing/2014/main" id="{B8A2EB96-444F-4C64-AD02-925BDD57351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6" name="Text Box 15">
          <a:extLst>
            <a:ext uri="{FF2B5EF4-FFF2-40B4-BE49-F238E27FC236}">
              <a16:creationId xmlns:a16="http://schemas.microsoft.com/office/drawing/2014/main" id="{E5A92512-9B52-44A4-AE55-8D39953F00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3AA3704F-5959-4840-AC84-F142DF63CA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F5DA8260-13C4-4647-8DDD-D7ED3AAD0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 name="Text Box 15">
          <a:extLst>
            <a:ext uri="{FF2B5EF4-FFF2-40B4-BE49-F238E27FC236}">
              <a16:creationId xmlns:a16="http://schemas.microsoft.com/office/drawing/2014/main" id="{7AFACD18-6DB6-47E9-8BDE-0B1CF64215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0" name="Text Box 15">
          <a:extLst>
            <a:ext uri="{FF2B5EF4-FFF2-40B4-BE49-F238E27FC236}">
              <a16:creationId xmlns:a16="http://schemas.microsoft.com/office/drawing/2014/main" id="{D356D6C7-F70C-4330-9810-A474CA9441B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 name="Text Box 15">
          <a:extLst>
            <a:ext uri="{FF2B5EF4-FFF2-40B4-BE49-F238E27FC236}">
              <a16:creationId xmlns:a16="http://schemas.microsoft.com/office/drawing/2014/main" id="{52C91295-7B21-4AE7-A058-12353C3C88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 name="Text Box 15">
          <a:extLst>
            <a:ext uri="{FF2B5EF4-FFF2-40B4-BE49-F238E27FC236}">
              <a16:creationId xmlns:a16="http://schemas.microsoft.com/office/drawing/2014/main" id="{A7179A32-88BA-4184-B004-7C0B745972C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3" name="Text Box 15">
          <a:extLst>
            <a:ext uri="{FF2B5EF4-FFF2-40B4-BE49-F238E27FC236}">
              <a16:creationId xmlns:a16="http://schemas.microsoft.com/office/drawing/2014/main" id="{78156E7B-EA6B-4BCD-82F1-4B2061754D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 name="Text Box 15">
          <a:extLst>
            <a:ext uri="{FF2B5EF4-FFF2-40B4-BE49-F238E27FC236}">
              <a16:creationId xmlns:a16="http://schemas.microsoft.com/office/drawing/2014/main" id="{CC54D8EE-CF6F-423F-8B99-097B2A7085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5" name="Text Box 15">
          <a:extLst>
            <a:ext uri="{FF2B5EF4-FFF2-40B4-BE49-F238E27FC236}">
              <a16:creationId xmlns:a16="http://schemas.microsoft.com/office/drawing/2014/main" id="{F992BE20-290A-40E9-9280-4A71C6848B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6" name="Text Box 15">
          <a:extLst>
            <a:ext uri="{FF2B5EF4-FFF2-40B4-BE49-F238E27FC236}">
              <a16:creationId xmlns:a16="http://schemas.microsoft.com/office/drawing/2014/main" id="{E35CC813-70CA-4BBC-94FD-E3D3E9CD74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A28BD194-D726-4A5D-BE43-2BEF933197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8" name="Text Box 15">
          <a:extLst>
            <a:ext uri="{FF2B5EF4-FFF2-40B4-BE49-F238E27FC236}">
              <a16:creationId xmlns:a16="http://schemas.microsoft.com/office/drawing/2014/main" id="{B1E0D8E6-BDD3-4EDF-8E56-598F03ECD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9" name="Text Box 15">
          <a:extLst>
            <a:ext uri="{FF2B5EF4-FFF2-40B4-BE49-F238E27FC236}">
              <a16:creationId xmlns:a16="http://schemas.microsoft.com/office/drawing/2014/main" id="{5D527DB0-B27F-4C4A-8995-645A9471A1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0" name="Text Box 15">
          <a:extLst>
            <a:ext uri="{FF2B5EF4-FFF2-40B4-BE49-F238E27FC236}">
              <a16:creationId xmlns:a16="http://schemas.microsoft.com/office/drawing/2014/main" id="{C9E7E246-E416-4594-8627-52424E471F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1" name="Text Box 15">
          <a:extLst>
            <a:ext uri="{FF2B5EF4-FFF2-40B4-BE49-F238E27FC236}">
              <a16:creationId xmlns:a16="http://schemas.microsoft.com/office/drawing/2014/main" id="{8A136F63-D7AD-4380-B82B-D8E1B33755D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2" name="Text Box 15">
          <a:extLst>
            <a:ext uri="{FF2B5EF4-FFF2-40B4-BE49-F238E27FC236}">
              <a16:creationId xmlns:a16="http://schemas.microsoft.com/office/drawing/2014/main" id="{164A963C-B901-4130-8C87-E012542043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3" name="Text Box 15">
          <a:extLst>
            <a:ext uri="{FF2B5EF4-FFF2-40B4-BE49-F238E27FC236}">
              <a16:creationId xmlns:a16="http://schemas.microsoft.com/office/drawing/2014/main" id="{75430C6F-F46B-4A7B-B400-24F9B36F307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4" name="Text Box 15">
          <a:extLst>
            <a:ext uri="{FF2B5EF4-FFF2-40B4-BE49-F238E27FC236}">
              <a16:creationId xmlns:a16="http://schemas.microsoft.com/office/drawing/2014/main" id="{6C28516B-645B-434A-BFF8-7A4F24281A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AC9B6E83-8023-4B48-B020-2C1575CC0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A2A73EC7-8FA5-4BC3-916D-7FE7EC50873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7" name="Text Box 15">
          <a:extLst>
            <a:ext uri="{FF2B5EF4-FFF2-40B4-BE49-F238E27FC236}">
              <a16:creationId xmlns:a16="http://schemas.microsoft.com/office/drawing/2014/main" id="{0486CF61-C56D-426A-9A18-234AAC2087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8" name="Text Box 15">
          <a:extLst>
            <a:ext uri="{FF2B5EF4-FFF2-40B4-BE49-F238E27FC236}">
              <a16:creationId xmlns:a16="http://schemas.microsoft.com/office/drawing/2014/main" id="{7F904F37-21F1-42C3-A982-68D9D11C52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9" name="Text Box 15">
          <a:extLst>
            <a:ext uri="{FF2B5EF4-FFF2-40B4-BE49-F238E27FC236}">
              <a16:creationId xmlns:a16="http://schemas.microsoft.com/office/drawing/2014/main" id="{02DDA24D-EF63-4BA4-A22A-CD62C0FA92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0" name="Text Box 15">
          <a:extLst>
            <a:ext uri="{FF2B5EF4-FFF2-40B4-BE49-F238E27FC236}">
              <a16:creationId xmlns:a16="http://schemas.microsoft.com/office/drawing/2014/main" id="{FA92920B-F4BA-4BEB-BD5E-03C2FB6342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1" name="Text Box 15">
          <a:extLst>
            <a:ext uri="{FF2B5EF4-FFF2-40B4-BE49-F238E27FC236}">
              <a16:creationId xmlns:a16="http://schemas.microsoft.com/office/drawing/2014/main" id="{4CD25F0A-77A3-4376-9773-34AB7D8D51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2" name="Text Box 15">
          <a:extLst>
            <a:ext uri="{FF2B5EF4-FFF2-40B4-BE49-F238E27FC236}">
              <a16:creationId xmlns:a16="http://schemas.microsoft.com/office/drawing/2014/main" id="{0C7CD5A8-799C-420D-85EA-01660D940D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3" name="Text Box 15">
          <a:extLst>
            <a:ext uri="{FF2B5EF4-FFF2-40B4-BE49-F238E27FC236}">
              <a16:creationId xmlns:a16="http://schemas.microsoft.com/office/drawing/2014/main" id="{A59E07CF-F848-4C05-9598-EEEEC9F88B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4" name="Text Box 15">
          <a:extLst>
            <a:ext uri="{FF2B5EF4-FFF2-40B4-BE49-F238E27FC236}">
              <a16:creationId xmlns:a16="http://schemas.microsoft.com/office/drawing/2014/main" id="{7AA83647-F400-4DC2-9D6B-6B094C65F6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3907CBF-8C46-45DA-A606-93C5573127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6" name="Text Box 15">
          <a:extLst>
            <a:ext uri="{FF2B5EF4-FFF2-40B4-BE49-F238E27FC236}">
              <a16:creationId xmlns:a16="http://schemas.microsoft.com/office/drawing/2014/main" id="{53C86C91-F344-4700-BE20-8840DA6E8A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7" name="Text Box 15">
          <a:extLst>
            <a:ext uri="{FF2B5EF4-FFF2-40B4-BE49-F238E27FC236}">
              <a16:creationId xmlns:a16="http://schemas.microsoft.com/office/drawing/2014/main" id="{AB7DB7FC-7F5D-4662-8FC2-99335965E3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8" name="Text Box 15">
          <a:extLst>
            <a:ext uri="{FF2B5EF4-FFF2-40B4-BE49-F238E27FC236}">
              <a16:creationId xmlns:a16="http://schemas.microsoft.com/office/drawing/2014/main" id="{3E3157F0-1840-4344-9757-71BF659EE2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9" name="Text Box 15">
          <a:extLst>
            <a:ext uri="{FF2B5EF4-FFF2-40B4-BE49-F238E27FC236}">
              <a16:creationId xmlns:a16="http://schemas.microsoft.com/office/drawing/2014/main" id="{7F74513F-D5EE-4709-8DAF-04F8B73D31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0" name="Text Box 15">
          <a:extLst>
            <a:ext uri="{FF2B5EF4-FFF2-40B4-BE49-F238E27FC236}">
              <a16:creationId xmlns:a16="http://schemas.microsoft.com/office/drawing/2014/main" id="{F9FA44E6-351D-483E-8D7E-AD5E2FAE5F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1" name="Text Box 15">
          <a:extLst>
            <a:ext uri="{FF2B5EF4-FFF2-40B4-BE49-F238E27FC236}">
              <a16:creationId xmlns:a16="http://schemas.microsoft.com/office/drawing/2014/main" id="{70F31726-5E8D-42A2-B003-8D1CDA4CD3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2" name="Text Box 15">
          <a:extLst>
            <a:ext uri="{FF2B5EF4-FFF2-40B4-BE49-F238E27FC236}">
              <a16:creationId xmlns:a16="http://schemas.microsoft.com/office/drawing/2014/main" id="{205E3CF5-4CD0-463E-8735-02EDD4BD6E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9EB8C087-01E5-40F4-8A83-26912C946C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B559F24E-08CD-46C1-8DCE-C0137C5D34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5" name="Text Box 15">
          <a:extLst>
            <a:ext uri="{FF2B5EF4-FFF2-40B4-BE49-F238E27FC236}">
              <a16:creationId xmlns:a16="http://schemas.microsoft.com/office/drawing/2014/main" id="{BF735800-91DA-4157-82B3-29834C53AEE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6" name="Text Box 15">
          <a:extLst>
            <a:ext uri="{FF2B5EF4-FFF2-40B4-BE49-F238E27FC236}">
              <a16:creationId xmlns:a16="http://schemas.microsoft.com/office/drawing/2014/main" id="{9F181C34-9DE5-4A8F-AC4E-6D4C216DA28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7" name="Text Box 15">
          <a:extLst>
            <a:ext uri="{FF2B5EF4-FFF2-40B4-BE49-F238E27FC236}">
              <a16:creationId xmlns:a16="http://schemas.microsoft.com/office/drawing/2014/main" id="{2F0A131F-94C9-4B79-8A74-47C34B728DD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8" name="Text Box 15">
          <a:extLst>
            <a:ext uri="{FF2B5EF4-FFF2-40B4-BE49-F238E27FC236}">
              <a16:creationId xmlns:a16="http://schemas.microsoft.com/office/drawing/2014/main" id="{14F257B9-9102-4B32-BB38-39C019B65A2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9" name="Text Box 15">
          <a:extLst>
            <a:ext uri="{FF2B5EF4-FFF2-40B4-BE49-F238E27FC236}">
              <a16:creationId xmlns:a16="http://schemas.microsoft.com/office/drawing/2014/main" id="{1AB8ED9B-FBBB-401A-B0F2-6F44F33D3A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0" name="Text Box 15">
          <a:extLst>
            <a:ext uri="{FF2B5EF4-FFF2-40B4-BE49-F238E27FC236}">
              <a16:creationId xmlns:a16="http://schemas.microsoft.com/office/drawing/2014/main" id="{CD6FC9A1-1D3E-4035-85E8-8E9381A6FA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1" name="Text Box 15">
          <a:extLst>
            <a:ext uri="{FF2B5EF4-FFF2-40B4-BE49-F238E27FC236}">
              <a16:creationId xmlns:a16="http://schemas.microsoft.com/office/drawing/2014/main" id="{042D07DF-6E4D-4FD1-A928-994E845E34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2" name="Text Box 15">
          <a:extLst>
            <a:ext uri="{FF2B5EF4-FFF2-40B4-BE49-F238E27FC236}">
              <a16:creationId xmlns:a16="http://schemas.microsoft.com/office/drawing/2014/main" id="{FE32D2B8-E655-4E86-86F4-2419686CC4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20350F36-F3F5-4C6B-9B3B-E89D9278A4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4" name="Text Box 15">
          <a:extLst>
            <a:ext uri="{FF2B5EF4-FFF2-40B4-BE49-F238E27FC236}">
              <a16:creationId xmlns:a16="http://schemas.microsoft.com/office/drawing/2014/main" id="{CA509C1E-55F4-43CA-8591-526CE494F29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5" name="Text Box 15">
          <a:extLst>
            <a:ext uri="{FF2B5EF4-FFF2-40B4-BE49-F238E27FC236}">
              <a16:creationId xmlns:a16="http://schemas.microsoft.com/office/drawing/2014/main" id="{3A72D10E-2DEF-4BCF-AAD7-756E906FF7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6" name="Text Box 15">
          <a:extLst>
            <a:ext uri="{FF2B5EF4-FFF2-40B4-BE49-F238E27FC236}">
              <a16:creationId xmlns:a16="http://schemas.microsoft.com/office/drawing/2014/main" id="{FC890EC3-FB34-459E-916F-26A2C88ABC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7" name="Text Box 15">
          <a:extLst>
            <a:ext uri="{FF2B5EF4-FFF2-40B4-BE49-F238E27FC236}">
              <a16:creationId xmlns:a16="http://schemas.microsoft.com/office/drawing/2014/main" id="{284E13F3-8A3F-429A-9083-36FD806204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8" name="Text Box 15">
          <a:extLst>
            <a:ext uri="{FF2B5EF4-FFF2-40B4-BE49-F238E27FC236}">
              <a16:creationId xmlns:a16="http://schemas.microsoft.com/office/drawing/2014/main" id="{90F04D96-DD3D-4155-9B68-7D2F32FD5E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9" name="Text Box 15">
          <a:extLst>
            <a:ext uri="{FF2B5EF4-FFF2-40B4-BE49-F238E27FC236}">
              <a16:creationId xmlns:a16="http://schemas.microsoft.com/office/drawing/2014/main" id="{A7768C46-5DF9-484B-BF8F-C1CCAF6F93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0" name="Text Box 15">
          <a:extLst>
            <a:ext uri="{FF2B5EF4-FFF2-40B4-BE49-F238E27FC236}">
              <a16:creationId xmlns:a16="http://schemas.microsoft.com/office/drawing/2014/main" id="{8A4992D3-95F7-4BCC-A71F-D68CAC2612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179C9495-6268-4BA2-9418-1DC436B496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118FCD3A-8BC0-47F6-96EB-4B967D51F63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3" name="Text Box 15">
          <a:extLst>
            <a:ext uri="{FF2B5EF4-FFF2-40B4-BE49-F238E27FC236}">
              <a16:creationId xmlns:a16="http://schemas.microsoft.com/office/drawing/2014/main" id="{885456C2-AD42-479C-AD52-748230EC26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4" name="Text Box 15">
          <a:extLst>
            <a:ext uri="{FF2B5EF4-FFF2-40B4-BE49-F238E27FC236}">
              <a16:creationId xmlns:a16="http://schemas.microsoft.com/office/drawing/2014/main" id="{2F5928DD-C305-4B7F-A7DF-21FA874521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5" name="Text Box 15">
          <a:extLst>
            <a:ext uri="{FF2B5EF4-FFF2-40B4-BE49-F238E27FC236}">
              <a16:creationId xmlns:a16="http://schemas.microsoft.com/office/drawing/2014/main" id="{8599EDFB-A221-4668-B812-FFED416863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6" name="Text Box 15">
          <a:extLst>
            <a:ext uri="{FF2B5EF4-FFF2-40B4-BE49-F238E27FC236}">
              <a16:creationId xmlns:a16="http://schemas.microsoft.com/office/drawing/2014/main" id="{A8BCED63-59E4-4257-B58D-08DE1DDFA19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7" name="Text Box 15">
          <a:extLst>
            <a:ext uri="{FF2B5EF4-FFF2-40B4-BE49-F238E27FC236}">
              <a16:creationId xmlns:a16="http://schemas.microsoft.com/office/drawing/2014/main" id="{319ED434-B64B-4FDB-83A0-88A28CF790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8" name="Text Box 15">
          <a:extLst>
            <a:ext uri="{FF2B5EF4-FFF2-40B4-BE49-F238E27FC236}">
              <a16:creationId xmlns:a16="http://schemas.microsoft.com/office/drawing/2014/main" id="{9302CF06-87A8-4575-A4EE-41B6365560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9" name="Text Box 15">
          <a:extLst>
            <a:ext uri="{FF2B5EF4-FFF2-40B4-BE49-F238E27FC236}">
              <a16:creationId xmlns:a16="http://schemas.microsoft.com/office/drawing/2014/main" id="{9A47E608-486E-4B03-A1ED-DF4204549C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0" name="Text Box 15">
          <a:extLst>
            <a:ext uri="{FF2B5EF4-FFF2-40B4-BE49-F238E27FC236}">
              <a16:creationId xmlns:a16="http://schemas.microsoft.com/office/drawing/2014/main" id="{3F0D8C7A-19B0-4FA3-987B-0808EC45944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8D0929F5-45ED-4327-9264-BB787EA3D6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2" name="Text Box 15">
          <a:extLst>
            <a:ext uri="{FF2B5EF4-FFF2-40B4-BE49-F238E27FC236}">
              <a16:creationId xmlns:a16="http://schemas.microsoft.com/office/drawing/2014/main" id="{CB5889F1-C275-4281-B1B0-6BE6E56863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3" name="Text Box 15">
          <a:extLst>
            <a:ext uri="{FF2B5EF4-FFF2-40B4-BE49-F238E27FC236}">
              <a16:creationId xmlns:a16="http://schemas.microsoft.com/office/drawing/2014/main" id="{B37BD291-B016-4677-A729-8A0A2822F7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4" name="Text Box 15">
          <a:extLst>
            <a:ext uri="{FF2B5EF4-FFF2-40B4-BE49-F238E27FC236}">
              <a16:creationId xmlns:a16="http://schemas.microsoft.com/office/drawing/2014/main" id="{660C913B-1398-4E2A-A186-2805F0C75F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5" name="Text Box 15">
          <a:extLst>
            <a:ext uri="{FF2B5EF4-FFF2-40B4-BE49-F238E27FC236}">
              <a16:creationId xmlns:a16="http://schemas.microsoft.com/office/drawing/2014/main" id="{03E935E2-64D0-47E0-9A6B-357492756B5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6" name="Text Box 15">
          <a:extLst>
            <a:ext uri="{FF2B5EF4-FFF2-40B4-BE49-F238E27FC236}">
              <a16:creationId xmlns:a16="http://schemas.microsoft.com/office/drawing/2014/main" id="{07435C96-75FC-43B7-AE19-13B6ABFE7F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7" name="Text Box 15">
          <a:extLst>
            <a:ext uri="{FF2B5EF4-FFF2-40B4-BE49-F238E27FC236}">
              <a16:creationId xmlns:a16="http://schemas.microsoft.com/office/drawing/2014/main" id="{BB546B33-9318-446D-9A4C-CBA427BE7DC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8" name="Text Box 15">
          <a:extLst>
            <a:ext uri="{FF2B5EF4-FFF2-40B4-BE49-F238E27FC236}">
              <a16:creationId xmlns:a16="http://schemas.microsoft.com/office/drawing/2014/main" id="{F590E482-19E1-443B-BDEE-56833E1C4A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DF7CFFF7-E06E-402E-B9EA-FEFF6583A5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F8314AE7-ED57-418F-8D1B-E389F7B61B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1" name="Text Box 15">
          <a:extLst>
            <a:ext uri="{FF2B5EF4-FFF2-40B4-BE49-F238E27FC236}">
              <a16:creationId xmlns:a16="http://schemas.microsoft.com/office/drawing/2014/main" id="{0FEC1BDF-F7BB-45A7-8730-736AB78C1C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2" name="Text Box 15">
          <a:extLst>
            <a:ext uri="{FF2B5EF4-FFF2-40B4-BE49-F238E27FC236}">
              <a16:creationId xmlns:a16="http://schemas.microsoft.com/office/drawing/2014/main" id="{3179BC49-8420-4855-8304-B652801A8E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3" name="Text Box 15">
          <a:extLst>
            <a:ext uri="{FF2B5EF4-FFF2-40B4-BE49-F238E27FC236}">
              <a16:creationId xmlns:a16="http://schemas.microsoft.com/office/drawing/2014/main" id="{BD538238-A46C-480E-A007-A54C74E62FD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4" name="Text Box 15">
          <a:extLst>
            <a:ext uri="{FF2B5EF4-FFF2-40B4-BE49-F238E27FC236}">
              <a16:creationId xmlns:a16="http://schemas.microsoft.com/office/drawing/2014/main" id="{34FAE7E5-3135-4321-B077-C4148D5EF8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5" name="Text Box 15">
          <a:extLst>
            <a:ext uri="{FF2B5EF4-FFF2-40B4-BE49-F238E27FC236}">
              <a16:creationId xmlns:a16="http://schemas.microsoft.com/office/drawing/2014/main" id="{4348B1D6-28E8-432F-BA68-85912AE0BE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6" name="Text Box 15">
          <a:extLst>
            <a:ext uri="{FF2B5EF4-FFF2-40B4-BE49-F238E27FC236}">
              <a16:creationId xmlns:a16="http://schemas.microsoft.com/office/drawing/2014/main" id="{2E3AEA7C-7197-45B9-8F3B-52DA89F8E6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7" name="Text Box 15">
          <a:extLst>
            <a:ext uri="{FF2B5EF4-FFF2-40B4-BE49-F238E27FC236}">
              <a16:creationId xmlns:a16="http://schemas.microsoft.com/office/drawing/2014/main" id="{78588241-F838-4B51-BFB0-539A193C3A6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8" name="Text Box 15">
          <a:extLst>
            <a:ext uri="{FF2B5EF4-FFF2-40B4-BE49-F238E27FC236}">
              <a16:creationId xmlns:a16="http://schemas.microsoft.com/office/drawing/2014/main" id="{C2821B12-F0EA-4A5C-946D-7617CF3D2D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660F5062-DCA6-4004-80E8-183E290BD5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0" name="Text Box 15">
          <a:extLst>
            <a:ext uri="{FF2B5EF4-FFF2-40B4-BE49-F238E27FC236}">
              <a16:creationId xmlns:a16="http://schemas.microsoft.com/office/drawing/2014/main" id="{DEE78CAA-2DE8-43D4-8CAE-4A952F7BF80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1" name="Text Box 15">
          <a:extLst>
            <a:ext uri="{FF2B5EF4-FFF2-40B4-BE49-F238E27FC236}">
              <a16:creationId xmlns:a16="http://schemas.microsoft.com/office/drawing/2014/main" id="{5B0307B5-634E-4029-B4FB-663758FD25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2" name="Text Box 15">
          <a:extLst>
            <a:ext uri="{FF2B5EF4-FFF2-40B4-BE49-F238E27FC236}">
              <a16:creationId xmlns:a16="http://schemas.microsoft.com/office/drawing/2014/main" id="{AA077B18-33B9-47F4-8E36-DE662BAC2B9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3" name="Text Box 15">
          <a:extLst>
            <a:ext uri="{FF2B5EF4-FFF2-40B4-BE49-F238E27FC236}">
              <a16:creationId xmlns:a16="http://schemas.microsoft.com/office/drawing/2014/main" id="{5D6B2154-FED7-4AA6-B4C9-04B6B01CA7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4" name="Text Box 15">
          <a:extLst>
            <a:ext uri="{FF2B5EF4-FFF2-40B4-BE49-F238E27FC236}">
              <a16:creationId xmlns:a16="http://schemas.microsoft.com/office/drawing/2014/main" id="{F68D7A0E-DD2C-47DA-891E-8F9DBD56D9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5" name="Text Box 15">
          <a:extLst>
            <a:ext uri="{FF2B5EF4-FFF2-40B4-BE49-F238E27FC236}">
              <a16:creationId xmlns:a16="http://schemas.microsoft.com/office/drawing/2014/main" id="{394BABD2-8347-4794-B404-A2B02A1635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6" name="Text Box 15">
          <a:extLst>
            <a:ext uri="{FF2B5EF4-FFF2-40B4-BE49-F238E27FC236}">
              <a16:creationId xmlns:a16="http://schemas.microsoft.com/office/drawing/2014/main" id="{93EC6DC0-5E39-4C00-A249-B42FDA971B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D5E5E7FD-2C4A-450B-AEBA-DD8525C6E32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5FB8AF4D-61E1-4120-87AF-A9D507EDE1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9" name="Text Box 15">
          <a:extLst>
            <a:ext uri="{FF2B5EF4-FFF2-40B4-BE49-F238E27FC236}">
              <a16:creationId xmlns:a16="http://schemas.microsoft.com/office/drawing/2014/main" id="{479B2E4C-39E5-4650-9D30-BBD32537441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0" name="Text Box 15">
          <a:extLst>
            <a:ext uri="{FF2B5EF4-FFF2-40B4-BE49-F238E27FC236}">
              <a16:creationId xmlns:a16="http://schemas.microsoft.com/office/drawing/2014/main" id="{5D5ED348-1B98-4F7E-BE6E-A3A98C698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1" name="Text Box 15">
          <a:extLst>
            <a:ext uri="{FF2B5EF4-FFF2-40B4-BE49-F238E27FC236}">
              <a16:creationId xmlns:a16="http://schemas.microsoft.com/office/drawing/2014/main" id="{B60B4FCE-CC67-47F4-A93D-87B5868E5F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2" name="Text Box 15">
          <a:extLst>
            <a:ext uri="{FF2B5EF4-FFF2-40B4-BE49-F238E27FC236}">
              <a16:creationId xmlns:a16="http://schemas.microsoft.com/office/drawing/2014/main" id="{449190D9-5216-44AF-ACA1-328C3184F04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3" name="Text Box 15">
          <a:extLst>
            <a:ext uri="{FF2B5EF4-FFF2-40B4-BE49-F238E27FC236}">
              <a16:creationId xmlns:a16="http://schemas.microsoft.com/office/drawing/2014/main" id="{16710FCC-CC55-45D6-90E3-CA2A7E38FD3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4" name="Text Box 15">
          <a:extLst>
            <a:ext uri="{FF2B5EF4-FFF2-40B4-BE49-F238E27FC236}">
              <a16:creationId xmlns:a16="http://schemas.microsoft.com/office/drawing/2014/main" id="{A6D6D398-4D1E-4C0F-B155-117D0D80877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5" name="Text Box 15">
          <a:extLst>
            <a:ext uri="{FF2B5EF4-FFF2-40B4-BE49-F238E27FC236}">
              <a16:creationId xmlns:a16="http://schemas.microsoft.com/office/drawing/2014/main" id="{74393D72-0F7D-4C97-8682-944AA4E47D4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6" name="Text Box 15">
          <a:extLst>
            <a:ext uri="{FF2B5EF4-FFF2-40B4-BE49-F238E27FC236}">
              <a16:creationId xmlns:a16="http://schemas.microsoft.com/office/drawing/2014/main" id="{D0D89E57-5FB5-4A37-BFF5-C30A5CC91B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C7BD504-4A52-494F-814F-85A891AFAF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8" name="Text Box 15">
          <a:extLst>
            <a:ext uri="{FF2B5EF4-FFF2-40B4-BE49-F238E27FC236}">
              <a16:creationId xmlns:a16="http://schemas.microsoft.com/office/drawing/2014/main" id="{EE6CEA95-9D5F-40F2-A006-ADA408223A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9" name="Text Box 15">
          <a:extLst>
            <a:ext uri="{FF2B5EF4-FFF2-40B4-BE49-F238E27FC236}">
              <a16:creationId xmlns:a16="http://schemas.microsoft.com/office/drawing/2014/main" id="{56CDCC22-2940-47AB-B58A-40F9784AA7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0" name="Text Box 15">
          <a:extLst>
            <a:ext uri="{FF2B5EF4-FFF2-40B4-BE49-F238E27FC236}">
              <a16:creationId xmlns:a16="http://schemas.microsoft.com/office/drawing/2014/main" id="{AB4636AE-A4D2-43EC-A75D-D29F773198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1" name="Text Box 15">
          <a:extLst>
            <a:ext uri="{FF2B5EF4-FFF2-40B4-BE49-F238E27FC236}">
              <a16:creationId xmlns:a16="http://schemas.microsoft.com/office/drawing/2014/main" id="{954BCCB7-915E-4F48-BD3A-04F717DED9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2" name="Text Box 15">
          <a:extLst>
            <a:ext uri="{FF2B5EF4-FFF2-40B4-BE49-F238E27FC236}">
              <a16:creationId xmlns:a16="http://schemas.microsoft.com/office/drawing/2014/main" id="{066CF5D4-95A2-4AE0-A94E-4A16EF3B6BF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3" name="Text Box 15">
          <a:extLst>
            <a:ext uri="{FF2B5EF4-FFF2-40B4-BE49-F238E27FC236}">
              <a16:creationId xmlns:a16="http://schemas.microsoft.com/office/drawing/2014/main" id="{066EF339-E1CF-4E96-A0BC-068545A43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4" name="Text Box 15">
          <a:extLst>
            <a:ext uri="{FF2B5EF4-FFF2-40B4-BE49-F238E27FC236}">
              <a16:creationId xmlns:a16="http://schemas.microsoft.com/office/drawing/2014/main" id="{83EDD6CD-BDD1-44C9-968C-A49077D3504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A9DDEF2C-9C7A-4E11-AC31-3C8E7756D4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A61C5552-D503-4F76-971E-DC939952A18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7" name="Text Box 15">
          <a:extLst>
            <a:ext uri="{FF2B5EF4-FFF2-40B4-BE49-F238E27FC236}">
              <a16:creationId xmlns:a16="http://schemas.microsoft.com/office/drawing/2014/main" id="{CC0446A7-CD4A-4BCA-BDA0-B175D43FD2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8" name="Text Box 15">
          <a:extLst>
            <a:ext uri="{FF2B5EF4-FFF2-40B4-BE49-F238E27FC236}">
              <a16:creationId xmlns:a16="http://schemas.microsoft.com/office/drawing/2014/main" id="{6193DECB-17E1-4513-9C1B-DDF5942981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9" name="Text Box 15">
          <a:extLst>
            <a:ext uri="{FF2B5EF4-FFF2-40B4-BE49-F238E27FC236}">
              <a16:creationId xmlns:a16="http://schemas.microsoft.com/office/drawing/2014/main" id="{062EF08A-E2EA-4AAB-8101-285D8064C1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0" name="Text Box 15">
          <a:extLst>
            <a:ext uri="{FF2B5EF4-FFF2-40B4-BE49-F238E27FC236}">
              <a16:creationId xmlns:a16="http://schemas.microsoft.com/office/drawing/2014/main" id="{A740765E-D2B7-4AE0-BAFD-EC5BCCA29D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1" name="Text Box 15">
          <a:extLst>
            <a:ext uri="{FF2B5EF4-FFF2-40B4-BE49-F238E27FC236}">
              <a16:creationId xmlns:a16="http://schemas.microsoft.com/office/drawing/2014/main" id="{123DF9F1-ABD4-43F6-A404-3C03600A424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2" name="Text Box 15">
          <a:extLst>
            <a:ext uri="{FF2B5EF4-FFF2-40B4-BE49-F238E27FC236}">
              <a16:creationId xmlns:a16="http://schemas.microsoft.com/office/drawing/2014/main" id="{16DE1D2A-06FF-4865-B431-6015483D6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3" name="Text Box 15">
          <a:extLst>
            <a:ext uri="{FF2B5EF4-FFF2-40B4-BE49-F238E27FC236}">
              <a16:creationId xmlns:a16="http://schemas.microsoft.com/office/drawing/2014/main" id="{7C24D417-E2B4-4EC6-9C7D-C5757C5F79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4" name="Text Box 15">
          <a:extLst>
            <a:ext uri="{FF2B5EF4-FFF2-40B4-BE49-F238E27FC236}">
              <a16:creationId xmlns:a16="http://schemas.microsoft.com/office/drawing/2014/main" id="{8E89912F-AA89-47B5-BBC1-9C3BBF364F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29377A97-5D33-4593-81C3-3CFB618EA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6" name="Text Box 15">
          <a:extLst>
            <a:ext uri="{FF2B5EF4-FFF2-40B4-BE49-F238E27FC236}">
              <a16:creationId xmlns:a16="http://schemas.microsoft.com/office/drawing/2014/main" id="{0FC0DA03-D082-473B-88F0-45BAF694D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7" name="Text Box 15">
          <a:extLst>
            <a:ext uri="{FF2B5EF4-FFF2-40B4-BE49-F238E27FC236}">
              <a16:creationId xmlns:a16="http://schemas.microsoft.com/office/drawing/2014/main" id="{9E175E29-520D-4FFD-A2F3-9F3CB42C632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8" name="Text Box 15">
          <a:extLst>
            <a:ext uri="{FF2B5EF4-FFF2-40B4-BE49-F238E27FC236}">
              <a16:creationId xmlns:a16="http://schemas.microsoft.com/office/drawing/2014/main" id="{B0FE2E2F-5E7A-4F04-B3F9-09CDA82849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9" name="Text Box 15">
          <a:extLst>
            <a:ext uri="{FF2B5EF4-FFF2-40B4-BE49-F238E27FC236}">
              <a16:creationId xmlns:a16="http://schemas.microsoft.com/office/drawing/2014/main" id="{909369FD-6782-424A-8CEA-2F17078FCF2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0" name="Text Box 15">
          <a:extLst>
            <a:ext uri="{FF2B5EF4-FFF2-40B4-BE49-F238E27FC236}">
              <a16:creationId xmlns:a16="http://schemas.microsoft.com/office/drawing/2014/main" id="{CB44A778-4C38-475C-9100-79F25E12C5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1" name="Text Box 15">
          <a:extLst>
            <a:ext uri="{FF2B5EF4-FFF2-40B4-BE49-F238E27FC236}">
              <a16:creationId xmlns:a16="http://schemas.microsoft.com/office/drawing/2014/main" id="{1A14B476-6CC7-492F-99B2-D7A67FE4424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2" name="Text Box 15">
          <a:extLst>
            <a:ext uri="{FF2B5EF4-FFF2-40B4-BE49-F238E27FC236}">
              <a16:creationId xmlns:a16="http://schemas.microsoft.com/office/drawing/2014/main" id="{AFC35498-0570-4FB9-B6B0-9D985CC684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9D700B6C-520C-4000-86AD-43A121A1A31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9B6351C9-433E-40C3-8BFA-3D8FDC6353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5" name="Text Box 15">
          <a:extLst>
            <a:ext uri="{FF2B5EF4-FFF2-40B4-BE49-F238E27FC236}">
              <a16:creationId xmlns:a16="http://schemas.microsoft.com/office/drawing/2014/main" id="{29416B58-482D-4140-8E90-1EE5BE369E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6" name="Text Box 15">
          <a:extLst>
            <a:ext uri="{FF2B5EF4-FFF2-40B4-BE49-F238E27FC236}">
              <a16:creationId xmlns:a16="http://schemas.microsoft.com/office/drawing/2014/main" id="{FA4D459C-6125-489A-AC87-AF6676FE0B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7" name="Text Box 15">
          <a:extLst>
            <a:ext uri="{FF2B5EF4-FFF2-40B4-BE49-F238E27FC236}">
              <a16:creationId xmlns:a16="http://schemas.microsoft.com/office/drawing/2014/main" id="{4CEEDACA-6532-4FCF-AC58-2E80276E52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8" name="Text Box 15">
          <a:extLst>
            <a:ext uri="{FF2B5EF4-FFF2-40B4-BE49-F238E27FC236}">
              <a16:creationId xmlns:a16="http://schemas.microsoft.com/office/drawing/2014/main" id="{3E878697-B028-4268-BCBC-488EF2276CF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9" name="Text Box 15">
          <a:extLst>
            <a:ext uri="{FF2B5EF4-FFF2-40B4-BE49-F238E27FC236}">
              <a16:creationId xmlns:a16="http://schemas.microsoft.com/office/drawing/2014/main" id="{0E48F6EB-D371-4CE2-8278-AE05E318AB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0" name="Text Box 15">
          <a:extLst>
            <a:ext uri="{FF2B5EF4-FFF2-40B4-BE49-F238E27FC236}">
              <a16:creationId xmlns:a16="http://schemas.microsoft.com/office/drawing/2014/main" id="{9E248FD2-CEEB-462D-A79E-F537B064F3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1" name="Text Box 15">
          <a:extLst>
            <a:ext uri="{FF2B5EF4-FFF2-40B4-BE49-F238E27FC236}">
              <a16:creationId xmlns:a16="http://schemas.microsoft.com/office/drawing/2014/main" id="{C25C2F11-B3E0-4E2E-82CB-B129E42C55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2" name="Text Box 15">
          <a:extLst>
            <a:ext uri="{FF2B5EF4-FFF2-40B4-BE49-F238E27FC236}">
              <a16:creationId xmlns:a16="http://schemas.microsoft.com/office/drawing/2014/main" id="{054E30DF-7E57-4A73-A070-CB0F495140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AAC565E2-FDBC-4A32-98A2-2A2FEE84CB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4" name="Text Box 15">
          <a:extLst>
            <a:ext uri="{FF2B5EF4-FFF2-40B4-BE49-F238E27FC236}">
              <a16:creationId xmlns:a16="http://schemas.microsoft.com/office/drawing/2014/main" id="{27484F0D-33E1-4FAB-B356-D22D6B33BB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5" name="Text Box 15">
          <a:extLst>
            <a:ext uri="{FF2B5EF4-FFF2-40B4-BE49-F238E27FC236}">
              <a16:creationId xmlns:a16="http://schemas.microsoft.com/office/drawing/2014/main" id="{3923A134-D2F0-498E-9045-D31CE9E7C3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6" name="Text Box 15">
          <a:extLst>
            <a:ext uri="{FF2B5EF4-FFF2-40B4-BE49-F238E27FC236}">
              <a16:creationId xmlns:a16="http://schemas.microsoft.com/office/drawing/2014/main" id="{D08BFA9E-61C2-4367-94ED-2779285709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7" name="Text Box 15">
          <a:extLst>
            <a:ext uri="{FF2B5EF4-FFF2-40B4-BE49-F238E27FC236}">
              <a16:creationId xmlns:a16="http://schemas.microsoft.com/office/drawing/2014/main" id="{8B522C77-DEA8-46BC-833A-EFA513CDE4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8" name="Text Box 15">
          <a:extLst>
            <a:ext uri="{FF2B5EF4-FFF2-40B4-BE49-F238E27FC236}">
              <a16:creationId xmlns:a16="http://schemas.microsoft.com/office/drawing/2014/main" id="{E316636F-9DD2-4CE0-92F7-4946D20FFE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9" name="Text Box 15">
          <a:extLst>
            <a:ext uri="{FF2B5EF4-FFF2-40B4-BE49-F238E27FC236}">
              <a16:creationId xmlns:a16="http://schemas.microsoft.com/office/drawing/2014/main" id="{C843831D-4F06-473F-98BD-04468D89D4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0" name="Text Box 15">
          <a:extLst>
            <a:ext uri="{FF2B5EF4-FFF2-40B4-BE49-F238E27FC236}">
              <a16:creationId xmlns:a16="http://schemas.microsoft.com/office/drawing/2014/main" id="{6180636B-FA25-44E7-A4AD-624214BEDB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93D2A6BA-0B8D-4B92-B1F6-42D6345145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A47674F0-1494-4CDB-9CC7-28940BB0B2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3" name="Text Box 15">
          <a:extLst>
            <a:ext uri="{FF2B5EF4-FFF2-40B4-BE49-F238E27FC236}">
              <a16:creationId xmlns:a16="http://schemas.microsoft.com/office/drawing/2014/main" id="{D3933BDA-0F06-450C-BDF8-1CA3B81B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4" name="Text Box 15">
          <a:extLst>
            <a:ext uri="{FF2B5EF4-FFF2-40B4-BE49-F238E27FC236}">
              <a16:creationId xmlns:a16="http://schemas.microsoft.com/office/drawing/2014/main" id="{C843370C-D66D-4B2C-BC28-9007D8E4A8A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5" name="Text Box 15">
          <a:extLst>
            <a:ext uri="{FF2B5EF4-FFF2-40B4-BE49-F238E27FC236}">
              <a16:creationId xmlns:a16="http://schemas.microsoft.com/office/drawing/2014/main" id="{463CEE2B-B5AA-4F02-BF93-A511F7997A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6" name="Text Box 15">
          <a:extLst>
            <a:ext uri="{FF2B5EF4-FFF2-40B4-BE49-F238E27FC236}">
              <a16:creationId xmlns:a16="http://schemas.microsoft.com/office/drawing/2014/main" id="{04E4C92A-1ADF-40B3-A6F7-4E28AFCD98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7" name="Text Box 15">
          <a:extLst>
            <a:ext uri="{FF2B5EF4-FFF2-40B4-BE49-F238E27FC236}">
              <a16:creationId xmlns:a16="http://schemas.microsoft.com/office/drawing/2014/main" id="{16EEE9A3-6B12-4B98-BD8E-533799F6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8" name="Text Box 15">
          <a:extLst>
            <a:ext uri="{FF2B5EF4-FFF2-40B4-BE49-F238E27FC236}">
              <a16:creationId xmlns:a16="http://schemas.microsoft.com/office/drawing/2014/main" id="{23B56155-6396-438B-9346-059833969B2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9" name="Text Box 15">
          <a:extLst>
            <a:ext uri="{FF2B5EF4-FFF2-40B4-BE49-F238E27FC236}">
              <a16:creationId xmlns:a16="http://schemas.microsoft.com/office/drawing/2014/main" id="{677A0DFA-27C0-44A7-958C-3F49CA055A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0" name="Text Box 15">
          <a:extLst>
            <a:ext uri="{FF2B5EF4-FFF2-40B4-BE49-F238E27FC236}">
              <a16:creationId xmlns:a16="http://schemas.microsoft.com/office/drawing/2014/main" id="{EA64A18D-89FD-4F6F-B152-0B9CBF7E50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755278F8-A607-413A-AAB3-284E516D34D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2" name="Text Box 15">
          <a:extLst>
            <a:ext uri="{FF2B5EF4-FFF2-40B4-BE49-F238E27FC236}">
              <a16:creationId xmlns:a16="http://schemas.microsoft.com/office/drawing/2014/main" id="{6AE9284E-BE8A-49C1-8BCB-5F92C37A06C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3" name="Text Box 15">
          <a:extLst>
            <a:ext uri="{FF2B5EF4-FFF2-40B4-BE49-F238E27FC236}">
              <a16:creationId xmlns:a16="http://schemas.microsoft.com/office/drawing/2014/main" id="{0DBFB88C-2892-4CA5-92D9-156175A4064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4" name="Text Box 15">
          <a:extLst>
            <a:ext uri="{FF2B5EF4-FFF2-40B4-BE49-F238E27FC236}">
              <a16:creationId xmlns:a16="http://schemas.microsoft.com/office/drawing/2014/main" id="{289FD1A6-DD6B-446E-9294-CF893E1730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5" name="Text Box 15">
          <a:extLst>
            <a:ext uri="{FF2B5EF4-FFF2-40B4-BE49-F238E27FC236}">
              <a16:creationId xmlns:a16="http://schemas.microsoft.com/office/drawing/2014/main" id="{BFFB37E4-89AE-4C0D-B763-5918E53EE02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6" name="Text Box 15">
          <a:extLst>
            <a:ext uri="{FF2B5EF4-FFF2-40B4-BE49-F238E27FC236}">
              <a16:creationId xmlns:a16="http://schemas.microsoft.com/office/drawing/2014/main" id="{6F656344-611E-42A0-B02F-69CB24330A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7" name="Text Box 15">
          <a:extLst>
            <a:ext uri="{FF2B5EF4-FFF2-40B4-BE49-F238E27FC236}">
              <a16:creationId xmlns:a16="http://schemas.microsoft.com/office/drawing/2014/main" id="{E0685488-E17B-4609-A6C0-FDAF82258C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8" name="Text Box 15">
          <a:extLst>
            <a:ext uri="{FF2B5EF4-FFF2-40B4-BE49-F238E27FC236}">
              <a16:creationId xmlns:a16="http://schemas.microsoft.com/office/drawing/2014/main" id="{6DBDF7B2-EF83-46D5-847E-0FD0A0545F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E1D050B5-3F16-444C-ACAC-F0B30E0D90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CB2CAB9D-A36F-48D2-8267-9F784E09B6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1" name="Text Box 15">
          <a:extLst>
            <a:ext uri="{FF2B5EF4-FFF2-40B4-BE49-F238E27FC236}">
              <a16:creationId xmlns:a16="http://schemas.microsoft.com/office/drawing/2014/main" id="{2EAAAAF1-9E54-4F9E-B64A-41AF51903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2" name="Text Box 15">
          <a:extLst>
            <a:ext uri="{FF2B5EF4-FFF2-40B4-BE49-F238E27FC236}">
              <a16:creationId xmlns:a16="http://schemas.microsoft.com/office/drawing/2014/main" id="{3371141C-F73F-4667-954C-7A2A5C1A96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3" name="Text Box 15">
          <a:extLst>
            <a:ext uri="{FF2B5EF4-FFF2-40B4-BE49-F238E27FC236}">
              <a16:creationId xmlns:a16="http://schemas.microsoft.com/office/drawing/2014/main" id="{B1B7C885-6FDD-495D-AE1C-3D054CC2C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4" name="Text Box 15">
          <a:extLst>
            <a:ext uri="{FF2B5EF4-FFF2-40B4-BE49-F238E27FC236}">
              <a16:creationId xmlns:a16="http://schemas.microsoft.com/office/drawing/2014/main" id="{BEA2B431-B802-4CBC-9566-E53B6163A6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5" name="Text Box 15">
          <a:extLst>
            <a:ext uri="{FF2B5EF4-FFF2-40B4-BE49-F238E27FC236}">
              <a16:creationId xmlns:a16="http://schemas.microsoft.com/office/drawing/2014/main" id="{75A8D25B-3571-4145-A6D1-AB3DA1B645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6" name="Text Box 15">
          <a:extLst>
            <a:ext uri="{FF2B5EF4-FFF2-40B4-BE49-F238E27FC236}">
              <a16:creationId xmlns:a16="http://schemas.microsoft.com/office/drawing/2014/main" id="{456E88B6-6D9E-48D4-AF75-24F72CB5A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7" name="Text Box 15">
          <a:extLst>
            <a:ext uri="{FF2B5EF4-FFF2-40B4-BE49-F238E27FC236}">
              <a16:creationId xmlns:a16="http://schemas.microsoft.com/office/drawing/2014/main" id="{3D78448A-7456-4538-9D2A-3317855FBBF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8" name="Text Box 15">
          <a:extLst>
            <a:ext uri="{FF2B5EF4-FFF2-40B4-BE49-F238E27FC236}">
              <a16:creationId xmlns:a16="http://schemas.microsoft.com/office/drawing/2014/main" id="{28199723-4D95-4CE7-885D-A4C3BD9FD1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A5AEBDE-3303-4ACE-9B15-1BC8ADF970B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0" name="Text Box 15">
          <a:extLst>
            <a:ext uri="{FF2B5EF4-FFF2-40B4-BE49-F238E27FC236}">
              <a16:creationId xmlns:a16="http://schemas.microsoft.com/office/drawing/2014/main" id="{8DCD9B09-FF2F-40C2-8F5D-5E652D5524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1" name="Text Box 15">
          <a:extLst>
            <a:ext uri="{FF2B5EF4-FFF2-40B4-BE49-F238E27FC236}">
              <a16:creationId xmlns:a16="http://schemas.microsoft.com/office/drawing/2014/main" id="{10153C4E-D2BC-4AC0-8AB3-4FF02009E3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2" name="Text Box 15">
          <a:extLst>
            <a:ext uri="{FF2B5EF4-FFF2-40B4-BE49-F238E27FC236}">
              <a16:creationId xmlns:a16="http://schemas.microsoft.com/office/drawing/2014/main" id="{B15CEABD-3310-4193-B692-6FD810B354B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3" name="Text Box 15">
          <a:extLst>
            <a:ext uri="{FF2B5EF4-FFF2-40B4-BE49-F238E27FC236}">
              <a16:creationId xmlns:a16="http://schemas.microsoft.com/office/drawing/2014/main" id="{9C7A5197-A9BE-42B8-8DCD-A93E800A2C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4" name="Text Box 15">
          <a:extLst>
            <a:ext uri="{FF2B5EF4-FFF2-40B4-BE49-F238E27FC236}">
              <a16:creationId xmlns:a16="http://schemas.microsoft.com/office/drawing/2014/main" id="{37FAD96C-50C6-4F67-A959-6D4EDD4AD8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5" name="Text Box 15">
          <a:extLst>
            <a:ext uri="{FF2B5EF4-FFF2-40B4-BE49-F238E27FC236}">
              <a16:creationId xmlns:a16="http://schemas.microsoft.com/office/drawing/2014/main" id="{EEC17A3C-C7B0-4BEB-86BE-DE627C2D44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6" name="Text Box 15">
          <a:extLst>
            <a:ext uri="{FF2B5EF4-FFF2-40B4-BE49-F238E27FC236}">
              <a16:creationId xmlns:a16="http://schemas.microsoft.com/office/drawing/2014/main" id="{F53B2AD3-BBFF-490E-BF6D-76F5B9DA6A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AE93F2FC-72DC-466C-B97D-50156E4BBED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BC1B4DC1-E732-4208-8CBD-C9C4D64010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9" name="Text Box 15">
          <a:extLst>
            <a:ext uri="{FF2B5EF4-FFF2-40B4-BE49-F238E27FC236}">
              <a16:creationId xmlns:a16="http://schemas.microsoft.com/office/drawing/2014/main" id="{F39142B0-7937-401A-9085-C28CFF1BB6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0" name="Text Box 15">
          <a:extLst>
            <a:ext uri="{FF2B5EF4-FFF2-40B4-BE49-F238E27FC236}">
              <a16:creationId xmlns:a16="http://schemas.microsoft.com/office/drawing/2014/main" id="{C6ED0B02-452F-43D1-89B2-85F59AF987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1" name="Text Box 15">
          <a:extLst>
            <a:ext uri="{FF2B5EF4-FFF2-40B4-BE49-F238E27FC236}">
              <a16:creationId xmlns:a16="http://schemas.microsoft.com/office/drawing/2014/main" id="{CC38BF25-71AC-4C36-914C-3582CEE9DA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2" name="Text Box 15">
          <a:extLst>
            <a:ext uri="{FF2B5EF4-FFF2-40B4-BE49-F238E27FC236}">
              <a16:creationId xmlns:a16="http://schemas.microsoft.com/office/drawing/2014/main" id="{941198F8-A815-4062-BC02-484314692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3" name="Text Box 15">
          <a:extLst>
            <a:ext uri="{FF2B5EF4-FFF2-40B4-BE49-F238E27FC236}">
              <a16:creationId xmlns:a16="http://schemas.microsoft.com/office/drawing/2014/main" id="{49B1AF73-DB5A-4C18-BC07-BA88E49AB4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4" name="Text Box 15">
          <a:extLst>
            <a:ext uri="{FF2B5EF4-FFF2-40B4-BE49-F238E27FC236}">
              <a16:creationId xmlns:a16="http://schemas.microsoft.com/office/drawing/2014/main" id="{E2EE0A56-296E-4A64-8908-87A96E1202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5" name="Text Box 15">
          <a:extLst>
            <a:ext uri="{FF2B5EF4-FFF2-40B4-BE49-F238E27FC236}">
              <a16:creationId xmlns:a16="http://schemas.microsoft.com/office/drawing/2014/main" id="{B962B5F0-282F-452E-BEBC-118BDD94B62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6" name="Text Box 15">
          <a:extLst>
            <a:ext uri="{FF2B5EF4-FFF2-40B4-BE49-F238E27FC236}">
              <a16:creationId xmlns:a16="http://schemas.microsoft.com/office/drawing/2014/main" id="{DBA90283-E068-4AA8-87C0-757216E238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43C5D4A4-9846-40C3-A5AA-117FD4BA14E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8" name="Text Box 15">
          <a:extLst>
            <a:ext uri="{FF2B5EF4-FFF2-40B4-BE49-F238E27FC236}">
              <a16:creationId xmlns:a16="http://schemas.microsoft.com/office/drawing/2014/main" id="{CEF62234-290B-4F47-9328-C29D21A08D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9" name="Text Box 15">
          <a:extLst>
            <a:ext uri="{FF2B5EF4-FFF2-40B4-BE49-F238E27FC236}">
              <a16:creationId xmlns:a16="http://schemas.microsoft.com/office/drawing/2014/main" id="{966409F5-CBD9-4781-84CD-81A5464A4F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0" name="Text Box 15">
          <a:extLst>
            <a:ext uri="{FF2B5EF4-FFF2-40B4-BE49-F238E27FC236}">
              <a16:creationId xmlns:a16="http://schemas.microsoft.com/office/drawing/2014/main" id="{AFAB1152-39F9-4301-87EA-917BF89624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1" name="Text Box 15">
          <a:extLst>
            <a:ext uri="{FF2B5EF4-FFF2-40B4-BE49-F238E27FC236}">
              <a16:creationId xmlns:a16="http://schemas.microsoft.com/office/drawing/2014/main" id="{D2151C3B-CA5C-41B5-83C2-AB9B2EC033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2" name="Text Box 15">
          <a:extLst>
            <a:ext uri="{FF2B5EF4-FFF2-40B4-BE49-F238E27FC236}">
              <a16:creationId xmlns:a16="http://schemas.microsoft.com/office/drawing/2014/main" id="{A6133E9B-3D60-4FB0-9330-31B3FD70FF8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3" name="Text Box 15">
          <a:extLst>
            <a:ext uri="{FF2B5EF4-FFF2-40B4-BE49-F238E27FC236}">
              <a16:creationId xmlns:a16="http://schemas.microsoft.com/office/drawing/2014/main" id="{39E410AC-1AFB-48BE-ACF3-AF2612F374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4" name="Text Box 15">
          <a:extLst>
            <a:ext uri="{FF2B5EF4-FFF2-40B4-BE49-F238E27FC236}">
              <a16:creationId xmlns:a16="http://schemas.microsoft.com/office/drawing/2014/main" id="{5B873934-D2F8-45E0-B694-EB63D37D79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17AEB34B-E087-454C-8CC5-390DEBF53B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145EE315-6C29-43B2-9620-72059071DD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7" name="Text Box 15">
          <a:extLst>
            <a:ext uri="{FF2B5EF4-FFF2-40B4-BE49-F238E27FC236}">
              <a16:creationId xmlns:a16="http://schemas.microsoft.com/office/drawing/2014/main" id="{1FEE92A6-C9E3-4DE1-B12B-2C03C0D2ED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8" name="Text Box 15">
          <a:extLst>
            <a:ext uri="{FF2B5EF4-FFF2-40B4-BE49-F238E27FC236}">
              <a16:creationId xmlns:a16="http://schemas.microsoft.com/office/drawing/2014/main" id="{DB26D9E0-1BF1-436C-82C0-E1065C18CA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9" name="Text Box 15">
          <a:extLst>
            <a:ext uri="{FF2B5EF4-FFF2-40B4-BE49-F238E27FC236}">
              <a16:creationId xmlns:a16="http://schemas.microsoft.com/office/drawing/2014/main" id="{C20E2910-25D9-43A5-A336-EE07FDE97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0" name="Text Box 15">
          <a:extLst>
            <a:ext uri="{FF2B5EF4-FFF2-40B4-BE49-F238E27FC236}">
              <a16:creationId xmlns:a16="http://schemas.microsoft.com/office/drawing/2014/main" id="{EAF3A6FE-3B8B-46E8-BA16-6224B4958E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1" name="Text Box 15">
          <a:extLst>
            <a:ext uri="{FF2B5EF4-FFF2-40B4-BE49-F238E27FC236}">
              <a16:creationId xmlns:a16="http://schemas.microsoft.com/office/drawing/2014/main" id="{B33FCB09-709C-428E-BD0D-2E7F439C95C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2" name="Text Box 15">
          <a:extLst>
            <a:ext uri="{FF2B5EF4-FFF2-40B4-BE49-F238E27FC236}">
              <a16:creationId xmlns:a16="http://schemas.microsoft.com/office/drawing/2014/main" id="{95EA9DB4-ADB1-415B-B5BA-D53FA8D6F6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3" name="Text Box 15">
          <a:extLst>
            <a:ext uri="{FF2B5EF4-FFF2-40B4-BE49-F238E27FC236}">
              <a16:creationId xmlns:a16="http://schemas.microsoft.com/office/drawing/2014/main" id="{04947EE8-2A42-4226-8EE5-02B89E44A8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4" name="Text Box 15">
          <a:extLst>
            <a:ext uri="{FF2B5EF4-FFF2-40B4-BE49-F238E27FC236}">
              <a16:creationId xmlns:a16="http://schemas.microsoft.com/office/drawing/2014/main" id="{65A47710-091E-4CE8-92E4-F4DBE59474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335F8EC7-862B-433C-8207-8547123893C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6" name="Text Box 15">
          <a:extLst>
            <a:ext uri="{FF2B5EF4-FFF2-40B4-BE49-F238E27FC236}">
              <a16:creationId xmlns:a16="http://schemas.microsoft.com/office/drawing/2014/main" id="{D0FC48FB-38BC-4DB9-BC85-89A09073F1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7" name="Text Box 15">
          <a:extLst>
            <a:ext uri="{FF2B5EF4-FFF2-40B4-BE49-F238E27FC236}">
              <a16:creationId xmlns:a16="http://schemas.microsoft.com/office/drawing/2014/main" id="{7D8B1BEA-4F74-47FA-93DF-8715B31D50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8" name="Text Box 15">
          <a:extLst>
            <a:ext uri="{FF2B5EF4-FFF2-40B4-BE49-F238E27FC236}">
              <a16:creationId xmlns:a16="http://schemas.microsoft.com/office/drawing/2014/main" id="{4DB3F2C2-8FA3-4409-96B3-E8DB0EA75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9" name="Text Box 15">
          <a:extLst>
            <a:ext uri="{FF2B5EF4-FFF2-40B4-BE49-F238E27FC236}">
              <a16:creationId xmlns:a16="http://schemas.microsoft.com/office/drawing/2014/main" id="{F01EAB77-9F8F-4162-8C2B-E849D19525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0" name="Text Box 15">
          <a:extLst>
            <a:ext uri="{FF2B5EF4-FFF2-40B4-BE49-F238E27FC236}">
              <a16:creationId xmlns:a16="http://schemas.microsoft.com/office/drawing/2014/main" id="{EB90EB52-0A28-4179-877E-2CDFC895160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1" name="Text Box 15">
          <a:extLst>
            <a:ext uri="{FF2B5EF4-FFF2-40B4-BE49-F238E27FC236}">
              <a16:creationId xmlns:a16="http://schemas.microsoft.com/office/drawing/2014/main" id="{69DABB74-918F-4CBB-B746-9BE305AA5D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2" name="Text Box 15">
          <a:extLst>
            <a:ext uri="{FF2B5EF4-FFF2-40B4-BE49-F238E27FC236}">
              <a16:creationId xmlns:a16="http://schemas.microsoft.com/office/drawing/2014/main" id="{19030767-EDD3-4B82-8915-AA4DBC05E71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9D2FF7EA-721D-4E81-97E2-EF73B48551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BD3D4784-018C-492E-895E-759A2F609A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5" name="Text Box 15">
          <a:extLst>
            <a:ext uri="{FF2B5EF4-FFF2-40B4-BE49-F238E27FC236}">
              <a16:creationId xmlns:a16="http://schemas.microsoft.com/office/drawing/2014/main" id="{53CBCBB9-6D53-4E7A-B29A-160DC55B9A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6" name="Text Box 15">
          <a:extLst>
            <a:ext uri="{FF2B5EF4-FFF2-40B4-BE49-F238E27FC236}">
              <a16:creationId xmlns:a16="http://schemas.microsoft.com/office/drawing/2014/main" id="{C2BC8A61-17E6-4E2E-BD22-0EB24D2E4B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7" name="Text Box 15">
          <a:extLst>
            <a:ext uri="{FF2B5EF4-FFF2-40B4-BE49-F238E27FC236}">
              <a16:creationId xmlns:a16="http://schemas.microsoft.com/office/drawing/2014/main" id="{FAAF95D9-EA62-4346-B615-9801A545F0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8" name="Text Box 15">
          <a:extLst>
            <a:ext uri="{FF2B5EF4-FFF2-40B4-BE49-F238E27FC236}">
              <a16:creationId xmlns:a16="http://schemas.microsoft.com/office/drawing/2014/main" id="{0B3197F1-FB32-4960-8C61-B91A19AB54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9" name="Text Box 15">
          <a:extLst>
            <a:ext uri="{FF2B5EF4-FFF2-40B4-BE49-F238E27FC236}">
              <a16:creationId xmlns:a16="http://schemas.microsoft.com/office/drawing/2014/main" id="{24512CD2-B530-403D-B9A1-FCBC0B752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0" name="Text Box 15">
          <a:extLst>
            <a:ext uri="{FF2B5EF4-FFF2-40B4-BE49-F238E27FC236}">
              <a16:creationId xmlns:a16="http://schemas.microsoft.com/office/drawing/2014/main" id="{1163D03E-9F8B-4C32-BA06-3571510C0E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1" name="Text Box 15">
          <a:extLst>
            <a:ext uri="{FF2B5EF4-FFF2-40B4-BE49-F238E27FC236}">
              <a16:creationId xmlns:a16="http://schemas.microsoft.com/office/drawing/2014/main" id="{F961E6DA-95C4-416F-915C-C856DC9D79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2" name="Text Box 15">
          <a:extLst>
            <a:ext uri="{FF2B5EF4-FFF2-40B4-BE49-F238E27FC236}">
              <a16:creationId xmlns:a16="http://schemas.microsoft.com/office/drawing/2014/main" id="{E4AFEC06-1807-40BA-8E8A-966678B144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F4866587-49DA-4B79-9C34-F838C02218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4" name="Text Box 15">
          <a:extLst>
            <a:ext uri="{FF2B5EF4-FFF2-40B4-BE49-F238E27FC236}">
              <a16:creationId xmlns:a16="http://schemas.microsoft.com/office/drawing/2014/main" id="{66EB362F-F0EA-42CC-A120-A4FD4337E5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5" name="Text Box 15">
          <a:extLst>
            <a:ext uri="{FF2B5EF4-FFF2-40B4-BE49-F238E27FC236}">
              <a16:creationId xmlns:a16="http://schemas.microsoft.com/office/drawing/2014/main" id="{5890A4BA-9C26-4FF3-B616-D116BFF924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6" name="Text Box 15">
          <a:extLst>
            <a:ext uri="{FF2B5EF4-FFF2-40B4-BE49-F238E27FC236}">
              <a16:creationId xmlns:a16="http://schemas.microsoft.com/office/drawing/2014/main" id="{BCF8494E-FFFC-46AB-BB12-6CD5D101F9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7" name="Text Box 15">
          <a:extLst>
            <a:ext uri="{FF2B5EF4-FFF2-40B4-BE49-F238E27FC236}">
              <a16:creationId xmlns:a16="http://schemas.microsoft.com/office/drawing/2014/main" id="{13F1B464-5FD1-4878-92CB-6F11DBD186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8" name="Text Box 15">
          <a:extLst>
            <a:ext uri="{FF2B5EF4-FFF2-40B4-BE49-F238E27FC236}">
              <a16:creationId xmlns:a16="http://schemas.microsoft.com/office/drawing/2014/main" id="{1CC94CBF-27B0-4DF6-9843-AB56178CB8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9" name="Text Box 15">
          <a:extLst>
            <a:ext uri="{FF2B5EF4-FFF2-40B4-BE49-F238E27FC236}">
              <a16:creationId xmlns:a16="http://schemas.microsoft.com/office/drawing/2014/main" id="{5DA04C25-58F5-448C-9100-7706B399A3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0" name="Text Box 15">
          <a:extLst>
            <a:ext uri="{FF2B5EF4-FFF2-40B4-BE49-F238E27FC236}">
              <a16:creationId xmlns:a16="http://schemas.microsoft.com/office/drawing/2014/main" id="{FEA4B175-1A48-41F8-A8E9-74AB6798DC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2E7D8967-D8BF-486B-814D-D9A82028665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E35FF1A5-8758-4094-B8E6-0E2ACBE691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3" name="Text Box 15">
          <a:extLst>
            <a:ext uri="{FF2B5EF4-FFF2-40B4-BE49-F238E27FC236}">
              <a16:creationId xmlns:a16="http://schemas.microsoft.com/office/drawing/2014/main" id="{5F06C55E-6A74-4F4A-9C09-4CC73A648D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4" name="Text Box 15">
          <a:extLst>
            <a:ext uri="{FF2B5EF4-FFF2-40B4-BE49-F238E27FC236}">
              <a16:creationId xmlns:a16="http://schemas.microsoft.com/office/drawing/2014/main" id="{E59879BB-2B76-45B4-B93F-BE41792CA4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5" name="Text Box 15">
          <a:extLst>
            <a:ext uri="{FF2B5EF4-FFF2-40B4-BE49-F238E27FC236}">
              <a16:creationId xmlns:a16="http://schemas.microsoft.com/office/drawing/2014/main" id="{E0390B6D-EDCB-4721-8094-72FD08C1A74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6" name="Text Box 15">
          <a:extLst>
            <a:ext uri="{FF2B5EF4-FFF2-40B4-BE49-F238E27FC236}">
              <a16:creationId xmlns:a16="http://schemas.microsoft.com/office/drawing/2014/main" id="{ABA98292-DACD-4535-B71A-87933C387B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7" name="Text Box 15">
          <a:extLst>
            <a:ext uri="{FF2B5EF4-FFF2-40B4-BE49-F238E27FC236}">
              <a16:creationId xmlns:a16="http://schemas.microsoft.com/office/drawing/2014/main" id="{07D461A4-C57F-4ACE-95B0-163AC56DEF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8" name="Text Box 15">
          <a:extLst>
            <a:ext uri="{FF2B5EF4-FFF2-40B4-BE49-F238E27FC236}">
              <a16:creationId xmlns:a16="http://schemas.microsoft.com/office/drawing/2014/main" id="{52CE526B-3849-4256-BAEE-F4E0876DDF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9" name="Text Box 15">
          <a:extLst>
            <a:ext uri="{FF2B5EF4-FFF2-40B4-BE49-F238E27FC236}">
              <a16:creationId xmlns:a16="http://schemas.microsoft.com/office/drawing/2014/main" id="{FD892BE8-DA04-4D07-AA73-80BB428C0F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0" name="Text Box 15">
          <a:extLst>
            <a:ext uri="{FF2B5EF4-FFF2-40B4-BE49-F238E27FC236}">
              <a16:creationId xmlns:a16="http://schemas.microsoft.com/office/drawing/2014/main" id="{6E83CC93-E765-43C3-A2B4-A3B5464E35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86E6F71C-FD75-4875-8804-BBEC238B734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2" name="Text Box 15">
          <a:extLst>
            <a:ext uri="{FF2B5EF4-FFF2-40B4-BE49-F238E27FC236}">
              <a16:creationId xmlns:a16="http://schemas.microsoft.com/office/drawing/2014/main" id="{E09BCA58-3808-48E7-8E05-E44635E1C2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3" name="Text Box 15">
          <a:extLst>
            <a:ext uri="{FF2B5EF4-FFF2-40B4-BE49-F238E27FC236}">
              <a16:creationId xmlns:a16="http://schemas.microsoft.com/office/drawing/2014/main" id="{61DB83E8-2102-40F8-B3D8-FE573BCDE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4" name="Text Box 15">
          <a:extLst>
            <a:ext uri="{FF2B5EF4-FFF2-40B4-BE49-F238E27FC236}">
              <a16:creationId xmlns:a16="http://schemas.microsoft.com/office/drawing/2014/main" id="{C71900E7-3645-4A6F-B147-470E19B4A9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5" name="Text Box 15">
          <a:extLst>
            <a:ext uri="{FF2B5EF4-FFF2-40B4-BE49-F238E27FC236}">
              <a16:creationId xmlns:a16="http://schemas.microsoft.com/office/drawing/2014/main" id="{17660870-FF94-4E37-B873-0B0C6125AAA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6" name="Text Box 15">
          <a:extLst>
            <a:ext uri="{FF2B5EF4-FFF2-40B4-BE49-F238E27FC236}">
              <a16:creationId xmlns:a16="http://schemas.microsoft.com/office/drawing/2014/main" id="{309B3E6C-2840-4AC4-912B-06835D080C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7" name="Text Box 15">
          <a:extLst>
            <a:ext uri="{FF2B5EF4-FFF2-40B4-BE49-F238E27FC236}">
              <a16:creationId xmlns:a16="http://schemas.microsoft.com/office/drawing/2014/main" id="{CDBB6789-6F9E-4A42-AA20-1046EF90D3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8" name="Text Box 15">
          <a:extLst>
            <a:ext uri="{FF2B5EF4-FFF2-40B4-BE49-F238E27FC236}">
              <a16:creationId xmlns:a16="http://schemas.microsoft.com/office/drawing/2014/main" id="{B6D86B35-E3CF-4FED-B289-0B74718DEE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7262BE16-D1C6-4A76-BE73-C0779D4406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C016881F-83C0-42F1-8EF4-F0D7BEFF26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1" name="Text Box 15">
          <a:extLst>
            <a:ext uri="{FF2B5EF4-FFF2-40B4-BE49-F238E27FC236}">
              <a16:creationId xmlns:a16="http://schemas.microsoft.com/office/drawing/2014/main" id="{89ECD522-FD89-4758-81E1-9ECED9DCBC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2" name="Text Box 15">
          <a:extLst>
            <a:ext uri="{FF2B5EF4-FFF2-40B4-BE49-F238E27FC236}">
              <a16:creationId xmlns:a16="http://schemas.microsoft.com/office/drawing/2014/main" id="{1C3EDB8A-BF8A-4613-94F9-BD764E8840E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3" name="Text Box 15">
          <a:extLst>
            <a:ext uri="{FF2B5EF4-FFF2-40B4-BE49-F238E27FC236}">
              <a16:creationId xmlns:a16="http://schemas.microsoft.com/office/drawing/2014/main" id="{98611053-4A54-48DA-A940-453CE9DD70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4" name="Text Box 15">
          <a:extLst>
            <a:ext uri="{FF2B5EF4-FFF2-40B4-BE49-F238E27FC236}">
              <a16:creationId xmlns:a16="http://schemas.microsoft.com/office/drawing/2014/main" id="{6212A9D1-D4EB-49D0-A142-F1605183BB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5" name="Text Box 15">
          <a:extLst>
            <a:ext uri="{FF2B5EF4-FFF2-40B4-BE49-F238E27FC236}">
              <a16:creationId xmlns:a16="http://schemas.microsoft.com/office/drawing/2014/main" id="{62B3FCB4-EEE9-45E0-B969-BDD1BB24209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6" name="Text Box 15">
          <a:extLst>
            <a:ext uri="{FF2B5EF4-FFF2-40B4-BE49-F238E27FC236}">
              <a16:creationId xmlns:a16="http://schemas.microsoft.com/office/drawing/2014/main" id="{4B269BEF-ED65-4A06-9DA6-70F22E0C2E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7" name="Text Box 15">
          <a:extLst>
            <a:ext uri="{FF2B5EF4-FFF2-40B4-BE49-F238E27FC236}">
              <a16:creationId xmlns:a16="http://schemas.microsoft.com/office/drawing/2014/main" id="{4435D259-74C5-4551-81AC-C400C3F779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8" name="Text Box 15">
          <a:extLst>
            <a:ext uri="{FF2B5EF4-FFF2-40B4-BE49-F238E27FC236}">
              <a16:creationId xmlns:a16="http://schemas.microsoft.com/office/drawing/2014/main" id="{C8EB1FC6-7C8B-491F-A0D1-553E971AFB2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8899D6B8-105D-4687-B49C-8B382CFE19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0" name="Text Box 15">
          <a:extLst>
            <a:ext uri="{FF2B5EF4-FFF2-40B4-BE49-F238E27FC236}">
              <a16:creationId xmlns:a16="http://schemas.microsoft.com/office/drawing/2014/main" id="{7DA23414-4B8D-42CF-9DF1-1CE7D46F0A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1" name="Text Box 15">
          <a:extLst>
            <a:ext uri="{FF2B5EF4-FFF2-40B4-BE49-F238E27FC236}">
              <a16:creationId xmlns:a16="http://schemas.microsoft.com/office/drawing/2014/main" id="{4DE7E7CD-1ADC-44D1-AE29-436B962CB3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2" name="Text Box 15">
          <a:extLst>
            <a:ext uri="{FF2B5EF4-FFF2-40B4-BE49-F238E27FC236}">
              <a16:creationId xmlns:a16="http://schemas.microsoft.com/office/drawing/2014/main" id="{F2973D8D-E966-41C1-B2FA-4C6DD4F827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3" name="Text Box 15">
          <a:extLst>
            <a:ext uri="{FF2B5EF4-FFF2-40B4-BE49-F238E27FC236}">
              <a16:creationId xmlns:a16="http://schemas.microsoft.com/office/drawing/2014/main" id="{546D942A-C4AD-42EF-A1C1-7F2380DE952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4" name="Text Box 15">
          <a:extLst>
            <a:ext uri="{FF2B5EF4-FFF2-40B4-BE49-F238E27FC236}">
              <a16:creationId xmlns:a16="http://schemas.microsoft.com/office/drawing/2014/main" id="{062EF6B4-E590-49CC-9F28-90138A1455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5" name="Text Box 15">
          <a:extLst>
            <a:ext uri="{FF2B5EF4-FFF2-40B4-BE49-F238E27FC236}">
              <a16:creationId xmlns:a16="http://schemas.microsoft.com/office/drawing/2014/main" id="{23D33D85-7376-4C93-B37A-F99ED5514C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6" name="Text Box 15">
          <a:extLst>
            <a:ext uri="{FF2B5EF4-FFF2-40B4-BE49-F238E27FC236}">
              <a16:creationId xmlns:a16="http://schemas.microsoft.com/office/drawing/2014/main" id="{E48E2F06-F9A0-428C-842C-28C5BB33E7B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EB18C41A-FD83-4A2C-BCC4-7805761D25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F7DACFFB-7050-4258-99A8-D05E77C0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9" name="Text Box 15">
          <a:extLst>
            <a:ext uri="{FF2B5EF4-FFF2-40B4-BE49-F238E27FC236}">
              <a16:creationId xmlns:a16="http://schemas.microsoft.com/office/drawing/2014/main" id="{ABEFA854-DA37-4472-A108-20017CFFE7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0" name="Text Box 15">
          <a:extLst>
            <a:ext uri="{FF2B5EF4-FFF2-40B4-BE49-F238E27FC236}">
              <a16:creationId xmlns:a16="http://schemas.microsoft.com/office/drawing/2014/main" id="{F7CD50C4-3F2E-4079-9D6B-90A995A913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1" name="Text Box 15">
          <a:extLst>
            <a:ext uri="{FF2B5EF4-FFF2-40B4-BE49-F238E27FC236}">
              <a16:creationId xmlns:a16="http://schemas.microsoft.com/office/drawing/2014/main" id="{DCD2FA31-CDBF-48DF-93F0-3BCE4739B17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2" name="Text Box 15">
          <a:extLst>
            <a:ext uri="{FF2B5EF4-FFF2-40B4-BE49-F238E27FC236}">
              <a16:creationId xmlns:a16="http://schemas.microsoft.com/office/drawing/2014/main" id="{FBCD1D81-5B49-4D2D-A834-D4E01EA50A3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3" name="Text Box 15">
          <a:extLst>
            <a:ext uri="{FF2B5EF4-FFF2-40B4-BE49-F238E27FC236}">
              <a16:creationId xmlns:a16="http://schemas.microsoft.com/office/drawing/2014/main" id="{4B92AF82-AFAE-4242-BC2F-B2A1315C1E3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4" name="Text Box 15">
          <a:extLst>
            <a:ext uri="{FF2B5EF4-FFF2-40B4-BE49-F238E27FC236}">
              <a16:creationId xmlns:a16="http://schemas.microsoft.com/office/drawing/2014/main" id="{6175FF3B-7F28-463A-83AD-17B802959E0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5" name="Text Box 15">
          <a:extLst>
            <a:ext uri="{FF2B5EF4-FFF2-40B4-BE49-F238E27FC236}">
              <a16:creationId xmlns:a16="http://schemas.microsoft.com/office/drawing/2014/main" id="{29C73D2D-A3FB-4983-9E80-551E1EF6D8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6" name="Text Box 15">
          <a:extLst>
            <a:ext uri="{FF2B5EF4-FFF2-40B4-BE49-F238E27FC236}">
              <a16:creationId xmlns:a16="http://schemas.microsoft.com/office/drawing/2014/main" id="{28D50581-798A-4EAF-8C6B-B2EA2E660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75A5A892-3457-4160-9E03-4AE554AF9EE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8" name="Text Box 15">
          <a:extLst>
            <a:ext uri="{FF2B5EF4-FFF2-40B4-BE49-F238E27FC236}">
              <a16:creationId xmlns:a16="http://schemas.microsoft.com/office/drawing/2014/main" id="{DCE5F2CA-D555-4164-B0B6-57DFA755B8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9" name="Text Box 15">
          <a:extLst>
            <a:ext uri="{FF2B5EF4-FFF2-40B4-BE49-F238E27FC236}">
              <a16:creationId xmlns:a16="http://schemas.microsoft.com/office/drawing/2014/main" id="{86669504-DBBD-4F29-88CA-98D133829E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0" name="Text Box 15">
          <a:extLst>
            <a:ext uri="{FF2B5EF4-FFF2-40B4-BE49-F238E27FC236}">
              <a16:creationId xmlns:a16="http://schemas.microsoft.com/office/drawing/2014/main" id="{44BA752E-F19B-4F33-9B7A-9AD7FF2F30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1" name="Text Box 15">
          <a:extLst>
            <a:ext uri="{FF2B5EF4-FFF2-40B4-BE49-F238E27FC236}">
              <a16:creationId xmlns:a16="http://schemas.microsoft.com/office/drawing/2014/main" id="{5511922E-3323-4CF6-9247-0DC434D0E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2" name="Text Box 15">
          <a:extLst>
            <a:ext uri="{FF2B5EF4-FFF2-40B4-BE49-F238E27FC236}">
              <a16:creationId xmlns:a16="http://schemas.microsoft.com/office/drawing/2014/main" id="{70295E87-57EB-4120-B13D-4C06813FEB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3" name="Text Box 15">
          <a:extLst>
            <a:ext uri="{FF2B5EF4-FFF2-40B4-BE49-F238E27FC236}">
              <a16:creationId xmlns:a16="http://schemas.microsoft.com/office/drawing/2014/main" id="{6D4D58F3-4790-4506-A157-AA23CF7BE0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4" name="Text Box 15">
          <a:extLst>
            <a:ext uri="{FF2B5EF4-FFF2-40B4-BE49-F238E27FC236}">
              <a16:creationId xmlns:a16="http://schemas.microsoft.com/office/drawing/2014/main" id="{69751DDD-C14F-413A-918A-93EB59E7615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D593723-D2B6-44F7-9172-5CA0E4D68F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96FB9324-BAC8-4E82-9F7F-E347BBFAEEE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7" name="Text Box 15">
          <a:extLst>
            <a:ext uri="{FF2B5EF4-FFF2-40B4-BE49-F238E27FC236}">
              <a16:creationId xmlns:a16="http://schemas.microsoft.com/office/drawing/2014/main" id="{A2C58D00-752C-4F4F-8F03-76F22BBDD30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8" name="Text Box 15">
          <a:extLst>
            <a:ext uri="{FF2B5EF4-FFF2-40B4-BE49-F238E27FC236}">
              <a16:creationId xmlns:a16="http://schemas.microsoft.com/office/drawing/2014/main" id="{62727714-84BD-417A-9518-16FB7A753B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9" name="Text Box 15">
          <a:extLst>
            <a:ext uri="{FF2B5EF4-FFF2-40B4-BE49-F238E27FC236}">
              <a16:creationId xmlns:a16="http://schemas.microsoft.com/office/drawing/2014/main" id="{A710593B-1B15-4CAD-9E8A-86DF653425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0" name="Text Box 15">
          <a:extLst>
            <a:ext uri="{FF2B5EF4-FFF2-40B4-BE49-F238E27FC236}">
              <a16:creationId xmlns:a16="http://schemas.microsoft.com/office/drawing/2014/main" id="{14BA629F-88DC-4F16-8C57-53F05A8732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1" name="Text Box 15">
          <a:extLst>
            <a:ext uri="{FF2B5EF4-FFF2-40B4-BE49-F238E27FC236}">
              <a16:creationId xmlns:a16="http://schemas.microsoft.com/office/drawing/2014/main" id="{0FE7A49D-1818-4F73-8148-9B027F633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2" name="Text Box 15">
          <a:extLst>
            <a:ext uri="{FF2B5EF4-FFF2-40B4-BE49-F238E27FC236}">
              <a16:creationId xmlns:a16="http://schemas.microsoft.com/office/drawing/2014/main" id="{F0AC8461-17FF-488A-9628-2F20D96D86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3" name="Text Box 15">
          <a:extLst>
            <a:ext uri="{FF2B5EF4-FFF2-40B4-BE49-F238E27FC236}">
              <a16:creationId xmlns:a16="http://schemas.microsoft.com/office/drawing/2014/main" id="{D7F002EF-E015-45C7-B9E6-0F5CE1F075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4" name="Text Box 15">
          <a:extLst>
            <a:ext uri="{FF2B5EF4-FFF2-40B4-BE49-F238E27FC236}">
              <a16:creationId xmlns:a16="http://schemas.microsoft.com/office/drawing/2014/main" id="{F95BB3A8-5057-4849-A90F-3155AD3B97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A092E4EB-FFB0-4525-9B04-CF52033C26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6" name="Text Box 15">
          <a:extLst>
            <a:ext uri="{FF2B5EF4-FFF2-40B4-BE49-F238E27FC236}">
              <a16:creationId xmlns:a16="http://schemas.microsoft.com/office/drawing/2014/main" id="{8F92F1B5-B050-466B-A4C7-79C922B8D2E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7" name="Text Box 15">
          <a:extLst>
            <a:ext uri="{FF2B5EF4-FFF2-40B4-BE49-F238E27FC236}">
              <a16:creationId xmlns:a16="http://schemas.microsoft.com/office/drawing/2014/main" id="{3D5FE79C-D031-4CA3-8A5A-04947D12FD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8" name="Text Box 15">
          <a:extLst>
            <a:ext uri="{FF2B5EF4-FFF2-40B4-BE49-F238E27FC236}">
              <a16:creationId xmlns:a16="http://schemas.microsoft.com/office/drawing/2014/main" id="{C65C05B1-C6E7-4BA4-B091-2040557819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9" name="Text Box 15">
          <a:extLst>
            <a:ext uri="{FF2B5EF4-FFF2-40B4-BE49-F238E27FC236}">
              <a16:creationId xmlns:a16="http://schemas.microsoft.com/office/drawing/2014/main" id="{F4757FAC-E286-4405-92AB-3D61BD23CC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0" name="Text Box 15">
          <a:extLst>
            <a:ext uri="{FF2B5EF4-FFF2-40B4-BE49-F238E27FC236}">
              <a16:creationId xmlns:a16="http://schemas.microsoft.com/office/drawing/2014/main" id="{4B8A4FE4-0D63-4610-8A3C-FBE1F60FA9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1" name="Text Box 15">
          <a:extLst>
            <a:ext uri="{FF2B5EF4-FFF2-40B4-BE49-F238E27FC236}">
              <a16:creationId xmlns:a16="http://schemas.microsoft.com/office/drawing/2014/main" id="{AB6B794D-C5AD-4367-8607-7CFD51924E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2" name="Text Box 15">
          <a:extLst>
            <a:ext uri="{FF2B5EF4-FFF2-40B4-BE49-F238E27FC236}">
              <a16:creationId xmlns:a16="http://schemas.microsoft.com/office/drawing/2014/main" id="{52595170-37CE-476F-9EC5-C4BFE4C26C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B70497EC-8D62-43D7-BA8F-FEAFE0260B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1B067218-8F81-42B8-89ED-18C41D8C95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5" name="Text Box 15">
          <a:extLst>
            <a:ext uri="{FF2B5EF4-FFF2-40B4-BE49-F238E27FC236}">
              <a16:creationId xmlns:a16="http://schemas.microsoft.com/office/drawing/2014/main" id="{1ACE32E5-EC4B-444B-B94D-30B789689D8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6" name="Text Box 15">
          <a:extLst>
            <a:ext uri="{FF2B5EF4-FFF2-40B4-BE49-F238E27FC236}">
              <a16:creationId xmlns:a16="http://schemas.microsoft.com/office/drawing/2014/main" id="{EE99EC4F-4680-4F6A-897D-061D45E83B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7" name="Text Box 15">
          <a:extLst>
            <a:ext uri="{FF2B5EF4-FFF2-40B4-BE49-F238E27FC236}">
              <a16:creationId xmlns:a16="http://schemas.microsoft.com/office/drawing/2014/main" id="{57934F44-E8A9-466B-86EF-90B90CDD3A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8" name="Text Box 15">
          <a:extLst>
            <a:ext uri="{FF2B5EF4-FFF2-40B4-BE49-F238E27FC236}">
              <a16:creationId xmlns:a16="http://schemas.microsoft.com/office/drawing/2014/main" id="{7037EC41-D039-4641-BF49-12F168A21E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9" name="Text Box 15">
          <a:extLst>
            <a:ext uri="{FF2B5EF4-FFF2-40B4-BE49-F238E27FC236}">
              <a16:creationId xmlns:a16="http://schemas.microsoft.com/office/drawing/2014/main" id="{B1A8FCF3-1DC9-4CD1-AF13-8A72A8447B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0" name="Text Box 15">
          <a:extLst>
            <a:ext uri="{FF2B5EF4-FFF2-40B4-BE49-F238E27FC236}">
              <a16:creationId xmlns:a16="http://schemas.microsoft.com/office/drawing/2014/main" id="{532035D7-6816-479E-B1C2-C0B5EC3A47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1" name="Text Box 15">
          <a:extLst>
            <a:ext uri="{FF2B5EF4-FFF2-40B4-BE49-F238E27FC236}">
              <a16:creationId xmlns:a16="http://schemas.microsoft.com/office/drawing/2014/main" id="{534AE956-4E34-46CE-8D6F-B79E57D80E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2" name="Text Box 15">
          <a:extLst>
            <a:ext uri="{FF2B5EF4-FFF2-40B4-BE49-F238E27FC236}">
              <a16:creationId xmlns:a16="http://schemas.microsoft.com/office/drawing/2014/main" id="{42948CDE-47A0-4BAA-8CD0-16D52D2E8D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126DE959-9E1F-4520-96C2-96AE3E223D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4" name="Text Box 15">
          <a:extLst>
            <a:ext uri="{FF2B5EF4-FFF2-40B4-BE49-F238E27FC236}">
              <a16:creationId xmlns:a16="http://schemas.microsoft.com/office/drawing/2014/main" id="{693752E2-6DF2-4F1C-967C-D8C53D41390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5" name="Text Box 15">
          <a:extLst>
            <a:ext uri="{FF2B5EF4-FFF2-40B4-BE49-F238E27FC236}">
              <a16:creationId xmlns:a16="http://schemas.microsoft.com/office/drawing/2014/main" id="{64C4DD99-5E3C-4BDB-BB94-4DF48F49867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6" name="Text Box 15">
          <a:extLst>
            <a:ext uri="{FF2B5EF4-FFF2-40B4-BE49-F238E27FC236}">
              <a16:creationId xmlns:a16="http://schemas.microsoft.com/office/drawing/2014/main" id="{1B9E8513-40A1-4884-85AE-9C04CCAC855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7" name="Text Box 15">
          <a:extLst>
            <a:ext uri="{FF2B5EF4-FFF2-40B4-BE49-F238E27FC236}">
              <a16:creationId xmlns:a16="http://schemas.microsoft.com/office/drawing/2014/main" id="{B26A6BB4-F50F-4CFA-94CC-FBB33F67F6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8" name="Text Box 15">
          <a:extLst>
            <a:ext uri="{FF2B5EF4-FFF2-40B4-BE49-F238E27FC236}">
              <a16:creationId xmlns:a16="http://schemas.microsoft.com/office/drawing/2014/main" id="{55C0AC06-57CB-4BC1-BD33-8532C4C148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9" name="Text Box 15">
          <a:extLst>
            <a:ext uri="{FF2B5EF4-FFF2-40B4-BE49-F238E27FC236}">
              <a16:creationId xmlns:a16="http://schemas.microsoft.com/office/drawing/2014/main" id="{D3FFA9A8-A7B9-43DE-A690-378583E2D1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0" name="Text Box 15">
          <a:extLst>
            <a:ext uri="{FF2B5EF4-FFF2-40B4-BE49-F238E27FC236}">
              <a16:creationId xmlns:a16="http://schemas.microsoft.com/office/drawing/2014/main" id="{B7581FD5-4552-47A0-815A-9B694F9504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D7F698DC-EAEE-4ED8-A92B-C9EEC1F9DE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848DC7C9-929E-445B-9D8A-44E273372F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3" name="Text Box 15">
          <a:extLst>
            <a:ext uri="{FF2B5EF4-FFF2-40B4-BE49-F238E27FC236}">
              <a16:creationId xmlns:a16="http://schemas.microsoft.com/office/drawing/2014/main" id="{272B6FAC-2366-43F0-BBCC-37D53C8E10F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4" name="Text Box 15">
          <a:extLst>
            <a:ext uri="{FF2B5EF4-FFF2-40B4-BE49-F238E27FC236}">
              <a16:creationId xmlns:a16="http://schemas.microsoft.com/office/drawing/2014/main" id="{07D0C9B3-5E40-40F5-81C9-73410BCE13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5" name="Text Box 15">
          <a:extLst>
            <a:ext uri="{FF2B5EF4-FFF2-40B4-BE49-F238E27FC236}">
              <a16:creationId xmlns:a16="http://schemas.microsoft.com/office/drawing/2014/main" id="{BFD3D48E-40DA-41F2-AEB0-77452E69CC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6" name="Text Box 15">
          <a:extLst>
            <a:ext uri="{FF2B5EF4-FFF2-40B4-BE49-F238E27FC236}">
              <a16:creationId xmlns:a16="http://schemas.microsoft.com/office/drawing/2014/main" id="{387A189D-5A06-4A39-9459-59C555274F9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7" name="Text Box 15">
          <a:extLst>
            <a:ext uri="{FF2B5EF4-FFF2-40B4-BE49-F238E27FC236}">
              <a16:creationId xmlns:a16="http://schemas.microsoft.com/office/drawing/2014/main" id="{F3012598-955B-4C69-B791-B2A872C7DA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8" name="Text Box 15">
          <a:extLst>
            <a:ext uri="{FF2B5EF4-FFF2-40B4-BE49-F238E27FC236}">
              <a16:creationId xmlns:a16="http://schemas.microsoft.com/office/drawing/2014/main" id="{CF96934A-BBE0-4643-B629-97B0F090B5F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9" name="Text Box 15">
          <a:extLst>
            <a:ext uri="{FF2B5EF4-FFF2-40B4-BE49-F238E27FC236}">
              <a16:creationId xmlns:a16="http://schemas.microsoft.com/office/drawing/2014/main" id="{9529244E-AB86-4D34-9F4D-F4F69829A4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0" name="Text Box 15">
          <a:extLst>
            <a:ext uri="{FF2B5EF4-FFF2-40B4-BE49-F238E27FC236}">
              <a16:creationId xmlns:a16="http://schemas.microsoft.com/office/drawing/2014/main" id="{78C426FD-4747-4D8A-803C-7E963463EDF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243FB38D-7BE3-4C56-ACDB-DD1A2ED10E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2" name="Text Box 15">
          <a:extLst>
            <a:ext uri="{FF2B5EF4-FFF2-40B4-BE49-F238E27FC236}">
              <a16:creationId xmlns:a16="http://schemas.microsoft.com/office/drawing/2014/main" id="{8C6A6E05-D1DC-45F9-B37E-DC47223537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3" name="Text Box 15">
          <a:extLst>
            <a:ext uri="{FF2B5EF4-FFF2-40B4-BE49-F238E27FC236}">
              <a16:creationId xmlns:a16="http://schemas.microsoft.com/office/drawing/2014/main" id="{2387214D-CF44-4B53-9940-F076CFCB9C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4" name="Text Box 15">
          <a:extLst>
            <a:ext uri="{FF2B5EF4-FFF2-40B4-BE49-F238E27FC236}">
              <a16:creationId xmlns:a16="http://schemas.microsoft.com/office/drawing/2014/main" id="{E04F9D6C-41E4-4650-A0BC-F9256D1555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5" name="Text Box 15">
          <a:extLst>
            <a:ext uri="{FF2B5EF4-FFF2-40B4-BE49-F238E27FC236}">
              <a16:creationId xmlns:a16="http://schemas.microsoft.com/office/drawing/2014/main" id="{090B9486-7790-4E5B-BF22-25A1F9F6B2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6" name="Text Box 15">
          <a:extLst>
            <a:ext uri="{FF2B5EF4-FFF2-40B4-BE49-F238E27FC236}">
              <a16:creationId xmlns:a16="http://schemas.microsoft.com/office/drawing/2014/main" id="{4087FDEB-333E-4424-BDC0-DEC9B557B2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7" name="Text Box 15">
          <a:extLst>
            <a:ext uri="{FF2B5EF4-FFF2-40B4-BE49-F238E27FC236}">
              <a16:creationId xmlns:a16="http://schemas.microsoft.com/office/drawing/2014/main" id="{F0EFB75B-D6DF-4E68-9B1E-590408F251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8" name="Text Box 15">
          <a:extLst>
            <a:ext uri="{FF2B5EF4-FFF2-40B4-BE49-F238E27FC236}">
              <a16:creationId xmlns:a16="http://schemas.microsoft.com/office/drawing/2014/main" id="{AB450CBB-C3ED-4B72-99E6-FF80CF3672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BCADD14-6DEC-40A0-A6EB-EE5F90C5F8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7124A07C-CD52-49A6-935C-81BF5912B9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1" name="Text Box 15">
          <a:extLst>
            <a:ext uri="{FF2B5EF4-FFF2-40B4-BE49-F238E27FC236}">
              <a16:creationId xmlns:a16="http://schemas.microsoft.com/office/drawing/2014/main" id="{7F555B54-90FD-40A6-AB19-FBD360185D4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2" name="Text Box 15">
          <a:extLst>
            <a:ext uri="{FF2B5EF4-FFF2-40B4-BE49-F238E27FC236}">
              <a16:creationId xmlns:a16="http://schemas.microsoft.com/office/drawing/2014/main" id="{F2DC09B9-12E0-470F-BE62-EA1AA30C35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3" name="Text Box 15">
          <a:extLst>
            <a:ext uri="{FF2B5EF4-FFF2-40B4-BE49-F238E27FC236}">
              <a16:creationId xmlns:a16="http://schemas.microsoft.com/office/drawing/2014/main" id="{8EB71F7F-C370-41D7-AF6E-D3E7CDF6DED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4" name="Text Box 15">
          <a:extLst>
            <a:ext uri="{FF2B5EF4-FFF2-40B4-BE49-F238E27FC236}">
              <a16:creationId xmlns:a16="http://schemas.microsoft.com/office/drawing/2014/main" id="{48DB168E-CABF-4B73-BE18-6D0C2DD4B36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5" name="Text Box 15">
          <a:extLst>
            <a:ext uri="{FF2B5EF4-FFF2-40B4-BE49-F238E27FC236}">
              <a16:creationId xmlns:a16="http://schemas.microsoft.com/office/drawing/2014/main" id="{62E0A8F7-DDB0-469D-B036-C79EAA567D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6" name="Text Box 15">
          <a:extLst>
            <a:ext uri="{FF2B5EF4-FFF2-40B4-BE49-F238E27FC236}">
              <a16:creationId xmlns:a16="http://schemas.microsoft.com/office/drawing/2014/main" id="{2C53B0FD-5D76-449C-9BE0-AC2E11C3B06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7" name="Text Box 15">
          <a:extLst>
            <a:ext uri="{FF2B5EF4-FFF2-40B4-BE49-F238E27FC236}">
              <a16:creationId xmlns:a16="http://schemas.microsoft.com/office/drawing/2014/main" id="{9418F5B2-2B66-4949-A1A6-5714948B18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8" name="Text Box 15">
          <a:extLst>
            <a:ext uri="{FF2B5EF4-FFF2-40B4-BE49-F238E27FC236}">
              <a16:creationId xmlns:a16="http://schemas.microsoft.com/office/drawing/2014/main" id="{84D3BBF2-FD79-47C6-8553-D6CA891D87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C5EFCD2C-31B3-4E36-BD60-FE5C9A2832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0" name="Text Box 15">
          <a:extLst>
            <a:ext uri="{FF2B5EF4-FFF2-40B4-BE49-F238E27FC236}">
              <a16:creationId xmlns:a16="http://schemas.microsoft.com/office/drawing/2014/main" id="{D3BC02B8-0788-47EA-B2D8-753B95E0832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1" name="Text Box 15">
          <a:extLst>
            <a:ext uri="{FF2B5EF4-FFF2-40B4-BE49-F238E27FC236}">
              <a16:creationId xmlns:a16="http://schemas.microsoft.com/office/drawing/2014/main" id="{F22A7F1C-93F3-4F22-8028-090E21BF5F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2" name="Text Box 15">
          <a:extLst>
            <a:ext uri="{FF2B5EF4-FFF2-40B4-BE49-F238E27FC236}">
              <a16:creationId xmlns:a16="http://schemas.microsoft.com/office/drawing/2014/main" id="{050FF0F2-2D4F-4E93-ABDE-FBA6019AB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3" name="Text Box 15">
          <a:extLst>
            <a:ext uri="{FF2B5EF4-FFF2-40B4-BE49-F238E27FC236}">
              <a16:creationId xmlns:a16="http://schemas.microsoft.com/office/drawing/2014/main" id="{1B9F0BDF-0522-4FE7-B173-8266D49B47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4" name="Text Box 15">
          <a:extLst>
            <a:ext uri="{FF2B5EF4-FFF2-40B4-BE49-F238E27FC236}">
              <a16:creationId xmlns:a16="http://schemas.microsoft.com/office/drawing/2014/main" id="{B68B20B4-7687-4742-8287-97B5CA56BE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5" name="Text Box 15">
          <a:extLst>
            <a:ext uri="{FF2B5EF4-FFF2-40B4-BE49-F238E27FC236}">
              <a16:creationId xmlns:a16="http://schemas.microsoft.com/office/drawing/2014/main" id="{1D581F45-8674-4118-811D-646C5FBA3E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6" name="Text Box 15">
          <a:extLst>
            <a:ext uri="{FF2B5EF4-FFF2-40B4-BE49-F238E27FC236}">
              <a16:creationId xmlns:a16="http://schemas.microsoft.com/office/drawing/2014/main" id="{E40A4E74-CBF0-4740-9053-83717C0632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3A0F68C8-FFED-463B-888F-B71F37609FA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952ACC24-3FA7-4125-99F5-5D99DECCCB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9" name="Text Box 15">
          <a:extLst>
            <a:ext uri="{FF2B5EF4-FFF2-40B4-BE49-F238E27FC236}">
              <a16:creationId xmlns:a16="http://schemas.microsoft.com/office/drawing/2014/main" id="{522F4CFC-39DA-4F53-9AA7-A243530446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0" name="Text Box 15">
          <a:extLst>
            <a:ext uri="{FF2B5EF4-FFF2-40B4-BE49-F238E27FC236}">
              <a16:creationId xmlns:a16="http://schemas.microsoft.com/office/drawing/2014/main" id="{BECC59FC-AD1D-434E-8171-CE9F0321F0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1" name="Text Box 15">
          <a:extLst>
            <a:ext uri="{FF2B5EF4-FFF2-40B4-BE49-F238E27FC236}">
              <a16:creationId xmlns:a16="http://schemas.microsoft.com/office/drawing/2014/main" id="{879AEA34-58D7-4672-A2A2-B5732EE359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2" name="Text Box 15">
          <a:extLst>
            <a:ext uri="{FF2B5EF4-FFF2-40B4-BE49-F238E27FC236}">
              <a16:creationId xmlns:a16="http://schemas.microsoft.com/office/drawing/2014/main" id="{586115AB-252D-4F05-9BDF-C54726359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3" name="Text Box 15">
          <a:extLst>
            <a:ext uri="{FF2B5EF4-FFF2-40B4-BE49-F238E27FC236}">
              <a16:creationId xmlns:a16="http://schemas.microsoft.com/office/drawing/2014/main" id="{B89D209B-AE79-4ABB-99C2-674C0C57BC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4" name="Text Box 15">
          <a:extLst>
            <a:ext uri="{FF2B5EF4-FFF2-40B4-BE49-F238E27FC236}">
              <a16:creationId xmlns:a16="http://schemas.microsoft.com/office/drawing/2014/main" id="{2074F39C-1842-4398-8555-94CCE44A23D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5" name="Text Box 15">
          <a:extLst>
            <a:ext uri="{FF2B5EF4-FFF2-40B4-BE49-F238E27FC236}">
              <a16:creationId xmlns:a16="http://schemas.microsoft.com/office/drawing/2014/main" id="{4B479883-511B-46BB-9970-765A56358C5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6" name="Text Box 15">
          <a:extLst>
            <a:ext uri="{FF2B5EF4-FFF2-40B4-BE49-F238E27FC236}">
              <a16:creationId xmlns:a16="http://schemas.microsoft.com/office/drawing/2014/main" id="{2DAC0492-5F0F-4911-91C3-AFFE130697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4B990E08-3EE7-4CFF-A717-D7178892FE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8" name="Text Box 15">
          <a:extLst>
            <a:ext uri="{FF2B5EF4-FFF2-40B4-BE49-F238E27FC236}">
              <a16:creationId xmlns:a16="http://schemas.microsoft.com/office/drawing/2014/main" id="{E949BA9D-5B21-4963-8C35-1833BE65E53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9" name="Text Box 15">
          <a:extLst>
            <a:ext uri="{FF2B5EF4-FFF2-40B4-BE49-F238E27FC236}">
              <a16:creationId xmlns:a16="http://schemas.microsoft.com/office/drawing/2014/main" id="{984969A0-DFA3-45E0-AB73-02E9B57D8B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0" name="Text Box 15">
          <a:extLst>
            <a:ext uri="{FF2B5EF4-FFF2-40B4-BE49-F238E27FC236}">
              <a16:creationId xmlns:a16="http://schemas.microsoft.com/office/drawing/2014/main" id="{C9E0E7C8-6226-4AC6-ABE8-C9A47C96495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1" name="Text Box 15">
          <a:extLst>
            <a:ext uri="{FF2B5EF4-FFF2-40B4-BE49-F238E27FC236}">
              <a16:creationId xmlns:a16="http://schemas.microsoft.com/office/drawing/2014/main" id="{EFC1934E-39CF-4AFF-BAED-8B6F3E44D1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2" name="Text Box 15">
          <a:extLst>
            <a:ext uri="{FF2B5EF4-FFF2-40B4-BE49-F238E27FC236}">
              <a16:creationId xmlns:a16="http://schemas.microsoft.com/office/drawing/2014/main" id="{E3586C32-5818-4197-9D4F-A603966E92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3" name="Text Box 15">
          <a:extLst>
            <a:ext uri="{FF2B5EF4-FFF2-40B4-BE49-F238E27FC236}">
              <a16:creationId xmlns:a16="http://schemas.microsoft.com/office/drawing/2014/main" id="{8FDF2CE7-21C9-4EF3-91B3-CB83E33755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4" name="Text Box 15">
          <a:extLst>
            <a:ext uri="{FF2B5EF4-FFF2-40B4-BE49-F238E27FC236}">
              <a16:creationId xmlns:a16="http://schemas.microsoft.com/office/drawing/2014/main" id="{C79116DD-7ADA-47D9-AECA-CE65116DF2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83F2016A-C838-423E-A200-36537F5AC0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1E259154-6B79-4145-9EED-8BA7708D7D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7" name="Text Box 15">
          <a:extLst>
            <a:ext uri="{FF2B5EF4-FFF2-40B4-BE49-F238E27FC236}">
              <a16:creationId xmlns:a16="http://schemas.microsoft.com/office/drawing/2014/main" id="{C5ED6090-7622-4212-9AC6-4506F7F3D4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8" name="Text Box 15">
          <a:extLst>
            <a:ext uri="{FF2B5EF4-FFF2-40B4-BE49-F238E27FC236}">
              <a16:creationId xmlns:a16="http://schemas.microsoft.com/office/drawing/2014/main" id="{90178B80-85F6-475C-BA89-90D1F1506D6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9" name="Text Box 15">
          <a:extLst>
            <a:ext uri="{FF2B5EF4-FFF2-40B4-BE49-F238E27FC236}">
              <a16:creationId xmlns:a16="http://schemas.microsoft.com/office/drawing/2014/main" id="{AEA2B7BD-3232-4588-B566-4F1251EEC4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0" name="Text Box 15">
          <a:extLst>
            <a:ext uri="{FF2B5EF4-FFF2-40B4-BE49-F238E27FC236}">
              <a16:creationId xmlns:a16="http://schemas.microsoft.com/office/drawing/2014/main" id="{20BE4115-C167-4C00-9041-4B9C43D28C6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1" name="Text Box 15">
          <a:extLst>
            <a:ext uri="{FF2B5EF4-FFF2-40B4-BE49-F238E27FC236}">
              <a16:creationId xmlns:a16="http://schemas.microsoft.com/office/drawing/2014/main" id="{E43F0B12-F14A-493F-AA5B-6B1E813B07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2" name="Text Box 15">
          <a:extLst>
            <a:ext uri="{FF2B5EF4-FFF2-40B4-BE49-F238E27FC236}">
              <a16:creationId xmlns:a16="http://schemas.microsoft.com/office/drawing/2014/main" id="{2588662C-A20C-47CF-96F3-F8718B5C978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3" name="Text Box 15">
          <a:extLst>
            <a:ext uri="{FF2B5EF4-FFF2-40B4-BE49-F238E27FC236}">
              <a16:creationId xmlns:a16="http://schemas.microsoft.com/office/drawing/2014/main" id="{C00D7626-C845-4296-A23C-589E44E7CE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4" name="Text Box 15">
          <a:extLst>
            <a:ext uri="{FF2B5EF4-FFF2-40B4-BE49-F238E27FC236}">
              <a16:creationId xmlns:a16="http://schemas.microsoft.com/office/drawing/2014/main" id="{2C90D5CF-BB26-49DC-BB1F-45CEF7FB2E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811FD8E2-D256-49D4-861D-D91A4CBD5EB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6" name="Text Box 15">
          <a:extLst>
            <a:ext uri="{FF2B5EF4-FFF2-40B4-BE49-F238E27FC236}">
              <a16:creationId xmlns:a16="http://schemas.microsoft.com/office/drawing/2014/main" id="{3D839377-2221-48D8-A9FF-8ABC2522BC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7" name="Text Box 15">
          <a:extLst>
            <a:ext uri="{FF2B5EF4-FFF2-40B4-BE49-F238E27FC236}">
              <a16:creationId xmlns:a16="http://schemas.microsoft.com/office/drawing/2014/main" id="{2826BD23-C087-429D-9CF5-7519905B13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8" name="Text Box 15">
          <a:extLst>
            <a:ext uri="{FF2B5EF4-FFF2-40B4-BE49-F238E27FC236}">
              <a16:creationId xmlns:a16="http://schemas.microsoft.com/office/drawing/2014/main" id="{D27A6B31-66DC-4E48-B801-19E83C970A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9" name="Text Box 15">
          <a:extLst>
            <a:ext uri="{FF2B5EF4-FFF2-40B4-BE49-F238E27FC236}">
              <a16:creationId xmlns:a16="http://schemas.microsoft.com/office/drawing/2014/main" id="{EA76C112-D0D5-4D03-A768-6F14E26C5E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0" name="Text Box 15">
          <a:extLst>
            <a:ext uri="{FF2B5EF4-FFF2-40B4-BE49-F238E27FC236}">
              <a16:creationId xmlns:a16="http://schemas.microsoft.com/office/drawing/2014/main" id="{6A4B0B8D-903B-4303-A232-20FE4FD60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1" name="Text Box 15">
          <a:extLst>
            <a:ext uri="{FF2B5EF4-FFF2-40B4-BE49-F238E27FC236}">
              <a16:creationId xmlns:a16="http://schemas.microsoft.com/office/drawing/2014/main" id="{9CC87216-92EF-4C09-9887-2AFCAFD5C2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2" name="Text Box 15">
          <a:extLst>
            <a:ext uri="{FF2B5EF4-FFF2-40B4-BE49-F238E27FC236}">
              <a16:creationId xmlns:a16="http://schemas.microsoft.com/office/drawing/2014/main" id="{510A1193-DA4C-4CC8-B6FF-930916B182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E70C9C13-047F-4BA6-B828-B371C0E4D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6241BBB9-2E6E-46DE-8BE7-3BF59C72A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5" name="Text Box 15">
          <a:extLst>
            <a:ext uri="{FF2B5EF4-FFF2-40B4-BE49-F238E27FC236}">
              <a16:creationId xmlns:a16="http://schemas.microsoft.com/office/drawing/2014/main" id="{D3887140-ED7A-438B-A3AD-9556523776E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6" name="Text Box 15">
          <a:extLst>
            <a:ext uri="{FF2B5EF4-FFF2-40B4-BE49-F238E27FC236}">
              <a16:creationId xmlns:a16="http://schemas.microsoft.com/office/drawing/2014/main" id="{8E634DDD-1D77-487D-9F08-C1560659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7" name="Text Box 15">
          <a:extLst>
            <a:ext uri="{FF2B5EF4-FFF2-40B4-BE49-F238E27FC236}">
              <a16:creationId xmlns:a16="http://schemas.microsoft.com/office/drawing/2014/main" id="{B6DD0197-20A4-4629-9A73-C261E3ECB8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8" name="Text Box 15">
          <a:extLst>
            <a:ext uri="{FF2B5EF4-FFF2-40B4-BE49-F238E27FC236}">
              <a16:creationId xmlns:a16="http://schemas.microsoft.com/office/drawing/2014/main" id="{33B5807A-28F5-4137-93A9-546F0E1DE9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9" name="Text Box 15">
          <a:extLst>
            <a:ext uri="{FF2B5EF4-FFF2-40B4-BE49-F238E27FC236}">
              <a16:creationId xmlns:a16="http://schemas.microsoft.com/office/drawing/2014/main" id="{FDD119ED-2E97-478A-B852-1D7A0AB911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0" name="Text Box 15">
          <a:extLst>
            <a:ext uri="{FF2B5EF4-FFF2-40B4-BE49-F238E27FC236}">
              <a16:creationId xmlns:a16="http://schemas.microsoft.com/office/drawing/2014/main" id="{C1F76312-562B-4F49-B177-EE59F1DCAD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1" name="Text Box 15">
          <a:extLst>
            <a:ext uri="{FF2B5EF4-FFF2-40B4-BE49-F238E27FC236}">
              <a16:creationId xmlns:a16="http://schemas.microsoft.com/office/drawing/2014/main" id="{0F7F54E1-003F-4C1B-8F71-607FDFD42FC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2" name="Text Box 15">
          <a:extLst>
            <a:ext uri="{FF2B5EF4-FFF2-40B4-BE49-F238E27FC236}">
              <a16:creationId xmlns:a16="http://schemas.microsoft.com/office/drawing/2014/main" id="{4B9C7BE9-0942-42C6-A2B3-326D98B523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C2601BA5-E9AC-4CBE-96AC-D89BA53769B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4" name="Text Box 15">
          <a:extLst>
            <a:ext uri="{FF2B5EF4-FFF2-40B4-BE49-F238E27FC236}">
              <a16:creationId xmlns:a16="http://schemas.microsoft.com/office/drawing/2014/main" id="{93BD5067-7BD2-4EA7-B80D-63AAF7D5B6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5" name="Text Box 15">
          <a:extLst>
            <a:ext uri="{FF2B5EF4-FFF2-40B4-BE49-F238E27FC236}">
              <a16:creationId xmlns:a16="http://schemas.microsoft.com/office/drawing/2014/main" id="{43B7C3B3-6F5E-4BA6-9698-AF8791D9D7B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6" name="Text Box 15">
          <a:extLst>
            <a:ext uri="{FF2B5EF4-FFF2-40B4-BE49-F238E27FC236}">
              <a16:creationId xmlns:a16="http://schemas.microsoft.com/office/drawing/2014/main" id="{101F7EFF-3021-44AF-AF80-A5529CB8E3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7" name="Text Box 15">
          <a:extLst>
            <a:ext uri="{FF2B5EF4-FFF2-40B4-BE49-F238E27FC236}">
              <a16:creationId xmlns:a16="http://schemas.microsoft.com/office/drawing/2014/main" id="{F49AAE46-DC97-4BB2-86D5-0D6CB5B2AAD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8" name="Text Box 15">
          <a:extLst>
            <a:ext uri="{FF2B5EF4-FFF2-40B4-BE49-F238E27FC236}">
              <a16:creationId xmlns:a16="http://schemas.microsoft.com/office/drawing/2014/main" id="{30E2C32E-801A-4D67-88EE-FD9D224356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9" name="Text Box 15">
          <a:extLst>
            <a:ext uri="{FF2B5EF4-FFF2-40B4-BE49-F238E27FC236}">
              <a16:creationId xmlns:a16="http://schemas.microsoft.com/office/drawing/2014/main" id="{F1ACAE9D-1889-4B40-8507-FB55D336903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0" name="Text Box 15">
          <a:extLst>
            <a:ext uri="{FF2B5EF4-FFF2-40B4-BE49-F238E27FC236}">
              <a16:creationId xmlns:a16="http://schemas.microsoft.com/office/drawing/2014/main" id="{563D2D52-2465-4D03-B196-EA5327AF93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A1DBDA85-F1F6-4279-8FA1-70EEB75672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E6CB5152-E8EE-410E-947C-9682E88CA2F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3" name="Text Box 15">
          <a:extLst>
            <a:ext uri="{FF2B5EF4-FFF2-40B4-BE49-F238E27FC236}">
              <a16:creationId xmlns:a16="http://schemas.microsoft.com/office/drawing/2014/main" id="{75661DC5-EBF9-4375-9C1B-09FB12D8974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4" name="Text Box 15">
          <a:extLst>
            <a:ext uri="{FF2B5EF4-FFF2-40B4-BE49-F238E27FC236}">
              <a16:creationId xmlns:a16="http://schemas.microsoft.com/office/drawing/2014/main" id="{DCCF677B-8CB1-4082-AD98-EF912438A2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5" name="Text Box 15">
          <a:extLst>
            <a:ext uri="{FF2B5EF4-FFF2-40B4-BE49-F238E27FC236}">
              <a16:creationId xmlns:a16="http://schemas.microsoft.com/office/drawing/2014/main" id="{EE257CE8-B9E6-4EA8-BBE5-AD27153C78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6" name="Text Box 15">
          <a:extLst>
            <a:ext uri="{FF2B5EF4-FFF2-40B4-BE49-F238E27FC236}">
              <a16:creationId xmlns:a16="http://schemas.microsoft.com/office/drawing/2014/main" id="{72C5C725-F8E7-4D72-9911-5E761A3FF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7" name="Text Box 15">
          <a:extLst>
            <a:ext uri="{FF2B5EF4-FFF2-40B4-BE49-F238E27FC236}">
              <a16:creationId xmlns:a16="http://schemas.microsoft.com/office/drawing/2014/main" id="{85F96D15-0CD3-4A1A-B14E-7144078096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8" name="Text Box 15">
          <a:extLst>
            <a:ext uri="{FF2B5EF4-FFF2-40B4-BE49-F238E27FC236}">
              <a16:creationId xmlns:a16="http://schemas.microsoft.com/office/drawing/2014/main" id="{C927544A-8CB0-455D-8A80-57B64ADA05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9" name="Text Box 15">
          <a:extLst>
            <a:ext uri="{FF2B5EF4-FFF2-40B4-BE49-F238E27FC236}">
              <a16:creationId xmlns:a16="http://schemas.microsoft.com/office/drawing/2014/main" id="{746A3E79-846C-4A3D-B376-6DC9F29B39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0" name="Text Box 15">
          <a:extLst>
            <a:ext uri="{FF2B5EF4-FFF2-40B4-BE49-F238E27FC236}">
              <a16:creationId xmlns:a16="http://schemas.microsoft.com/office/drawing/2014/main" id="{0D15B876-3C03-4073-A031-024C6A4BA8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D10AB738-A5E1-4EC5-912E-CF4591410F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2" name="Text Box 15">
          <a:extLst>
            <a:ext uri="{FF2B5EF4-FFF2-40B4-BE49-F238E27FC236}">
              <a16:creationId xmlns:a16="http://schemas.microsoft.com/office/drawing/2014/main" id="{77E67054-BDE1-469F-99C0-1BA0769578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3" name="Text Box 15">
          <a:extLst>
            <a:ext uri="{FF2B5EF4-FFF2-40B4-BE49-F238E27FC236}">
              <a16:creationId xmlns:a16="http://schemas.microsoft.com/office/drawing/2014/main" id="{1080CA8A-2DA6-4DFA-A61F-72F7B4FFC9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4" name="Text Box 15">
          <a:extLst>
            <a:ext uri="{FF2B5EF4-FFF2-40B4-BE49-F238E27FC236}">
              <a16:creationId xmlns:a16="http://schemas.microsoft.com/office/drawing/2014/main" id="{3667D667-DF28-49AD-902D-7EE0EC1709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5" name="Text Box 15">
          <a:extLst>
            <a:ext uri="{FF2B5EF4-FFF2-40B4-BE49-F238E27FC236}">
              <a16:creationId xmlns:a16="http://schemas.microsoft.com/office/drawing/2014/main" id="{15D25372-8753-4847-9B1C-DCD7E3C6B05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6" name="Text Box 15">
          <a:extLst>
            <a:ext uri="{FF2B5EF4-FFF2-40B4-BE49-F238E27FC236}">
              <a16:creationId xmlns:a16="http://schemas.microsoft.com/office/drawing/2014/main" id="{114D20B1-03CB-49C7-9A76-E5108E7AC0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7" name="Text Box 15">
          <a:extLst>
            <a:ext uri="{FF2B5EF4-FFF2-40B4-BE49-F238E27FC236}">
              <a16:creationId xmlns:a16="http://schemas.microsoft.com/office/drawing/2014/main" id="{A3B9C611-AB53-4A53-9548-0FFB4FB73F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8" name="Text Box 15">
          <a:extLst>
            <a:ext uri="{FF2B5EF4-FFF2-40B4-BE49-F238E27FC236}">
              <a16:creationId xmlns:a16="http://schemas.microsoft.com/office/drawing/2014/main" id="{E236C605-0FCF-4C3F-B336-A54E6D11D9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49CC072A-46F1-4FDF-B02F-78EC151837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322A9B2A-0BCD-4C40-907C-83999A60E9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1" name="Text Box 15">
          <a:extLst>
            <a:ext uri="{FF2B5EF4-FFF2-40B4-BE49-F238E27FC236}">
              <a16:creationId xmlns:a16="http://schemas.microsoft.com/office/drawing/2014/main" id="{2AF9F4F7-9988-41AF-A130-60067BB2BB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2" name="Text Box 15">
          <a:extLst>
            <a:ext uri="{FF2B5EF4-FFF2-40B4-BE49-F238E27FC236}">
              <a16:creationId xmlns:a16="http://schemas.microsoft.com/office/drawing/2014/main" id="{3597DE41-C3D8-4AAD-A22F-FB4297AA97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3" name="Text Box 15">
          <a:extLst>
            <a:ext uri="{FF2B5EF4-FFF2-40B4-BE49-F238E27FC236}">
              <a16:creationId xmlns:a16="http://schemas.microsoft.com/office/drawing/2014/main" id="{204751B4-75ED-4A0E-9863-34B157EC63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4" name="Text Box 15">
          <a:extLst>
            <a:ext uri="{FF2B5EF4-FFF2-40B4-BE49-F238E27FC236}">
              <a16:creationId xmlns:a16="http://schemas.microsoft.com/office/drawing/2014/main" id="{4C5FFCEE-D43B-48B2-B721-93D660EC0D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5" name="Text Box 15">
          <a:extLst>
            <a:ext uri="{FF2B5EF4-FFF2-40B4-BE49-F238E27FC236}">
              <a16:creationId xmlns:a16="http://schemas.microsoft.com/office/drawing/2014/main" id="{1410BF49-1D0C-47BC-B76D-0638199792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6" name="Text Box 15">
          <a:extLst>
            <a:ext uri="{FF2B5EF4-FFF2-40B4-BE49-F238E27FC236}">
              <a16:creationId xmlns:a16="http://schemas.microsoft.com/office/drawing/2014/main" id="{11CAC81D-BBE1-4AF6-B78F-8EF0F9BB55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7" name="Text Box 15">
          <a:extLst>
            <a:ext uri="{FF2B5EF4-FFF2-40B4-BE49-F238E27FC236}">
              <a16:creationId xmlns:a16="http://schemas.microsoft.com/office/drawing/2014/main" id="{69333173-57BB-47D9-A07F-15DF88AC17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8" name="Text Box 15">
          <a:extLst>
            <a:ext uri="{FF2B5EF4-FFF2-40B4-BE49-F238E27FC236}">
              <a16:creationId xmlns:a16="http://schemas.microsoft.com/office/drawing/2014/main" id="{7F96D92E-B37C-4F90-819F-66C4AF165B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965E1CDD-0E09-4C0B-9A56-C5E368410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0" name="Text Box 15">
          <a:extLst>
            <a:ext uri="{FF2B5EF4-FFF2-40B4-BE49-F238E27FC236}">
              <a16:creationId xmlns:a16="http://schemas.microsoft.com/office/drawing/2014/main" id="{C41C21BD-2300-4A7D-AF43-875B3BC82D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1" name="Text Box 15">
          <a:extLst>
            <a:ext uri="{FF2B5EF4-FFF2-40B4-BE49-F238E27FC236}">
              <a16:creationId xmlns:a16="http://schemas.microsoft.com/office/drawing/2014/main" id="{BA7A4263-6F84-4F77-8861-48AADCBACA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2" name="Text Box 15">
          <a:extLst>
            <a:ext uri="{FF2B5EF4-FFF2-40B4-BE49-F238E27FC236}">
              <a16:creationId xmlns:a16="http://schemas.microsoft.com/office/drawing/2014/main" id="{1D8B0C0A-F5F0-4069-B51E-090A78022D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3" name="Text Box 15">
          <a:extLst>
            <a:ext uri="{FF2B5EF4-FFF2-40B4-BE49-F238E27FC236}">
              <a16:creationId xmlns:a16="http://schemas.microsoft.com/office/drawing/2014/main" id="{411B1D8C-223A-486B-978F-826536D13BC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4" name="Text Box 15">
          <a:extLst>
            <a:ext uri="{FF2B5EF4-FFF2-40B4-BE49-F238E27FC236}">
              <a16:creationId xmlns:a16="http://schemas.microsoft.com/office/drawing/2014/main" id="{C5B3D6B5-99C7-492B-BF03-7839CD1A436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5" name="Text Box 15">
          <a:extLst>
            <a:ext uri="{FF2B5EF4-FFF2-40B4-BE49-F238E27FC236}">
              <a16:creationId xmlns:a16="http://schemas.microsoft.com/office/drawing/2014/main" id="{6C723813-64E0-44ED-9D0B-BA34B6337E9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6" name="Text Box 15">
          <a:extLst>
            <a:ext uri="{FF2B5EF4-FFF2-40B4-BE49-F238E27FC236}">
              <a16:creationId xmlns:a16="http://schemas.microsoft.com/office/drawing/2014/main" id="{A3A3A2A2-E601-4F70-92D0-90D1AAD2A3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A7E36892-8992-4B34-A557-7CDF067735C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24556448-2D9A-4F58-BB21-82D7CF4005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9" name="Text Box 15">
          <a:extLst>
            <a:ext uri="{FF2B5EF4-FFF2-40B4-BE49-F238E27FC236}">
              <a16:creationId xmlns:a16="http://schemas.microsoft.com/office/drawing/2014/main" id="{4740CD8B-6872-4DDB-B924-4BEABA87D1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0" name="Text Box 15">
          <a:extLst>
            <a:ext uri="{FF2B5EF4-FFF2-40B4-BE49-F238E27FC236}">
              <a16:creationId xmlns:a16="http://schemas.microsoft.com/office/drawing/2014/main" id="{6653A9F3-C7BC-4FCF-A2EC-F594B12C091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1" name="Text Box 15">
          <a:extLst>
            <a:ext uri="{FF2B5EF4-FFF2-40B4-BE49-F238E27FC236}">
              <a16:creationId xmlns:a16="http://schemas.microsoft.com/office/drawing/2014/main" id="{00AF03B0-D142-4049-ABFA-E617785C0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2" name="Text Box 15">
          <a:extLst>
            <a:ext uri="{FF2B5EF4-FFF2-40B4-BE49-F238E27FC236}">
              <a16:creationId xmlns:a16="http://schemas.microsoft.com/office/drawing/2014/main" id="{ECFF9730-AE7B-4AED-B61A-B5EB194E796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3" name="Text Box 15">
          <a:extLst>
            <a:ext uri="{FF2B5EF4-FFF2-40B4-BE49-F238E27FC236}">
              <a16:creationId xmlns:a16="http://schemas.microsoft.com/office/drawing/2014/main" id="{9EA72F26-086B-4CF2-8ED3-05B6ACAA02B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4" name="Text Box 15">
          <a:extLst>
            <a:ext uri="{FF2B5EF4-FFF2-40B4-BE49-F238E27FC236}">
              <a16:creationId xmlns:a16="http://schemas.microsoft.com/office/drawing/2014/main" id="{9E53C072-A825-45E3-B875-16E716E3A0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5" name="Text Box 15">
          <a:extLst>
            <a:ext uri="{FF2B5EF4-FFF2-40B4-BE49-F238E27FC236}">
              <a16:creationId xmlns:a16="http://schemas.microsoft.com/office/drawing/2014/main" id="{124F9122-E94E-49BD-9221-A015A8112E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6" name="Text Box 15">
          <a:extLst>
            <a:ext uri="{FF2B5EF4-FFF2-40B4-BE49-F238E27FC236}">
              <a16:creationId xmlns:a16="http://schemas.microsoft.com/office/drawing/2014/main" id="{8B2FB559-2DBA-4D23-901F-B6AA719549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1EC1A13D-F630-4E1E-86D2-F449B2F08E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8" name="Text Box 15">
          <a:extLst>
            <a:ext uri="{FF2B5EF4-FFF2-40B4-BE49-F238E27FC236}">
              <a16:creationId xmlns:a16="http://schemas.microsoft.com/office/drawing/2014/main" id="{977844E7-980D-4A6D-A342-6A1D4A0463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9" name="Text Box 15">
          <a:extLst>
            <a:ext uri="{FF2B5EF4-FFF2-40B4-BE49-F238E27FC236}">
              <a16:creationId xmlns:a16="http://schemas.microsoft.com/office/drawing/2014/main" id="{8565EA39-36F8-4443-8956-C39059C060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0" name="Text Box 15">
          <a:extLst>
            <a:ext uri="{FF2B5EF4-FFF2-40B4-BE49-F238E27FC236}">
              <a16:creationId xmlns:a16="http://schemas.microsoft.com/office/drawing/2014/main" id="{D73B7D95-2A96-4CF0-8491-336B2573935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1" name="Text Box 15">
          <a:extLst>
            <a:ext uri="{FF2B5EF4-FFF2-40B4-BE49-F238E27FC236}">
              <a16:creationId xmlns:a16="http://schemas.microsoft.com/office/drawing/2014/main" id="{B5A3DA02-5B0D-4D53-BEB7-194F421B15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2" name="Text Box 15">
          <a:extLst>
            <a:ext uri="{FF2B5EF4-FFF2-40B4-BE49-F238E27FC236}">
              <a16:creationId xmlns:a16="http://schemas.microsoft.com/office/drawing/2014/main" id="{64F0D188-4A74-451E-A84D-1CF55D3A1A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3" name="Text Box 15">
          <a:extLst>
            <a:ext uri="{FF2B5EF4-FFF2-40B4-BE49-F238E27FC236}">
              <a16:creationId xmlns:a16="http://schemas.microsoft.com/office/drawing/2014/main" id="{BBF04513-9CDF-4268-A8BC-F3D84DDE93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4" name="Text Box 15">
          <a:extLst>
            <a:ext uri="{FF2B5EF4-FFF2-40B4-BE49-F238E27FC236}">
              <a16:creationId xmlns:a16="http://schemas.microsoft.com/office/drawing/2014/main" id="{4998F46C-82B8-468B-9DDC-C35F8987A03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A6A632-EA0D-45E9-BADD-52B56352379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2B0F5994-D300-4AA9-91C8-3A5E2A34E31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7" name="Text Box 15">
          <a:extLst>
            <a:ext uri="{FF2B5EF4-FFF2-40B4-BE49-F238E27FC236}">
              <a16:creationId xmlns:a16="http://schemas.microsoft.com/office/drawing/2014/main" id="{71AF47A5-D44F-426F-9F3C-4A6E37BAB3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8" name="Text Box 15">
          <a:extLst>
            <a:ext uri="{FF2B5EF4-FFF2-40B4-BE49-F238E27FC236}">
              <a16:creationId xmlns:a16="http://schemas.microsoft.com/office/drawing/2014/main" id="{EE1B8018-1235-436C-9AAB-C9F5AF1A4C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9" name="Text Box 15">
          <a:extLst>
            <a:ext uri="{FF2B5EF4-FFF2-40B4-BE49-F238E27FC236}">
              <a16:creationId xmlns:a16="http://schemas.microsoft.com/office/drawing/2014/main" id="{3B08D9F8-F05A-49D0-AAC7-E24EB9AE928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0" name="Text Box 15">
          <a:extLst>
            <a:ext uri="{FF2B5EF4-FFF2-40B4-BE49-F238E27FC236}">
              <a16:creationId xmlns:a16="http://schemas.microsoft.com/office/drawing/2014/main" id="{28035937-EADF-4164-BB04-AA6B22CB46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1" name="Text Box 15">
          <a:extLst>
            <a:ext uri="{FF2B5EF4-FFF2-40B4-BE49-F238E27FC236}">
              <a16:creationId xmlns:a16="http://schemas.microsoft.com/office/drawing/2014/main" id="{23BC5C75-382E-420C-A8E4-FACDA081DE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2" name="Text Box 15">
          <a:extLst>
            <a:ext uri="{FF2B5EF4-FFF2-40B4-BE49-F238E27FC236}">
              <a16:creationId xmlns:a16="http://schemas.microsoft.com/office/drawing/2014/main" id="{6434A357-D0CD-487A-BD40-8E45B585189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3" name="Text Box 15">
          <a:extLst>
            <a:ext uri="{FF2B5EF4-FFF2-40B4-BE49-F238E27FC236}">
              <a16:creationId xmlns:a16="http://schemas.microsoft.com/office/drawing/2014/main" id="{0DC4A5AB-D57E-489F-A16C-3B0B8FF7D7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4" name="Text Box 15">
          <a:extLst>
            <a:ext uri="{FF2B5EF4-FFF2-40B4-BE49-F238E27FC236}">
              <a16:creationId xmlns:a16="http://schemas.microsoft.com/office/drawing/2014/main" id="{24F1E388-EC35-451F-8344-EBAC37C3ED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6D68F231-884F-4EEB-8D42-3E58AAD0132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6" name="Text Box 15">
          <a:extLst>
            <a:ext uri="{FF2B5EF4-FFF2-40B4-BE49-F238E27FC236}">
              <a16:creationId xmlns:a16="http://schemas.microsoft.com/office/drawing/2014/main" id="{26BF4FED-FCF4-4510-8E55-A80D351B44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7" name="Text Box 15">
          <a:extLst>
            <a:ext uri="{FF2B5EF4-FFF2-40B4-BE49-F238E27FC236}">
              <a16:creationId xmlns:a16="http://schemas.microsoft.com/office/drawing/2014/main" id="{FF6CA273-9643-4470-BC1A-E5D338A3605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8" name="Text Box 15">
          <a:extLst>
            <a:ext uri="{FF2B5EF4-FFF2-40B4-BE49-F238E27FC236}">
              <a16:creationId xmlns:a16="http://schemas.microsoft.com/office/drawing/2014/main" id="{5AB3177F-7A14-4A79-8AA1-3EC6BF8AED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9" name="Text Box 15">
          <a:extLst>
            <a:ext uri="{FF2B5EF4-FFF2-40B4-BE49-F238E27FC236}">
              <a16:creationId xmlns:a16="http://schemas.microsoft.com/office/drawing/2014/main" id="{F347B9ED-A339-47C3-827A-4F4EEDA7F6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0" name="Text Box 15">
          <a:extLst>
            <a:ext uri="{FF2B5EF4-FFF2-40B4-BE49-F238E27FC236}">
              <a16:creationId xmlns:a16="http://schemas.microsoft.com/office/drawing/2014/main" id="{E97DEEA9-BCF6-4563-BE9C-1AB3A9C7E8F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1" name="Text Box 15">
          <a:extLst>
            <a:ext uri="{FF2B5EF4-FFF2-40B4-BE49-F238E27FC236}">
              <a16:creationId xmlns:a16="http://schemas.microsoft.com/office/drawing/2014/main" id="{8C246DB5-0912-48AD-9B8D-DE179582F4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2" name="Text Box 15">
          <a:extLst>
            <a:ext uri="{FF2B5EF4-FFF2-40B4-BE49-F238E27FC236}">
              <a16:creationId xmlns:a16="http://schemas.microsoft.com/office/drawing/2014/main" id="{B89B60F0-2DEC-4F39-B2EE-F1F78366CA2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C45AB22C-C344-448C-8CD4-66F9F0A428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66CE5C0-6CB4-4B7A-B6C2-3B9A68DAE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5" name="Text Box 15">
          <a:extLst>
            <a:ext uri="{FF2B5EF4-FFF2-40B4-BE49-F238E27FC236}">
              <a16:creationId xmlns:a16="http://schemas.microsoft.com/office/drawing/2014/main" id="{2546E99D-037F-4F5E-B829-491B77B450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6" name="Text Box 15">
          <a:extLst>
            <a:ext uri="{FF2B5EF4-FFF2-40B4-BE49-F238E27FC236}">
              <a16:creationId xmlns:a16="http://schemas.microsoft.com/office/drawing/2014/main" id="{2731F2C2-8D38-414C-9837-D2938DE7A2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7" name="Text Box 15">
          <a:extLst>
            <a:ext uri="{FF2B5EF4-FFF2-40B4-BE49-F238E27FC236}">
              <a16:creationId xmlns:a16="http://schemas.microsoft.com/office/drawing/2014/main" id="{B54AFEE9-D60C-479B-8B6D-65A7F941FF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8" name="Text Box 15">
          <a:extLst>
            <a:ext uri="{FF2B5EF4-FFF2-40B4-BE49-F238E27FC236}">
              <a16:creationId xmlns:a16="http://schemas.microsoft.com/office/drawing/2014/main" id="{DAC84DFD-BDDB-4998-9067-0456EE09E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9" name="Text Box 15">
          <a:extLst>
            <a:ext uri="{FF2B5EF4-FFF2-40B4-BE49-F238E27FC236}">
              <a16:creationId xmlns:a16="http://schemas.microsoft.com/office/drawing/2014/main" id="{33277D40-E7A9-4699-ACC7-F1A8DD30AFF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0" name="Text Box 15">
          <a:extLst>
            <a:ext uri="{FF2B5EF4-FFF2-40B4-BE49-F238E27FC236}">
              <a16:creationId xmlns:a16="http://schemas.microsoft.com/office/drawing/2014/main" id="{83085615-A6B7-4EC0-8F1A-DBF1914391A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1" name="Text Box 15">
          <a:extLst>
            <a:ext uri="{FF2B5EF4-FFF2-40B4-BE49-F238E27FC236}">
              <a16:creationId xmlns:a16="http://schemas.microsoft.com/office/drawing/2014/main" id="{195F327F-317D-4C6C-9758-48446FCA95E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2" name="Text Box 15">
          <a:extLst>
            <a:ext uri="{FF2B5EF4-FFF2-40B4-BE49-F238E27FC236}">
              <a16:creationId xmlns:a16="http://schemas.microsoft.com/office/drawing/2014/main" id="{42926E7C-70E5-4311-A5E3-053B4D404D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C0C36544-50AD-485B-99E2-91D3BB0002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4" name="Text Box 15">
          <a:extLst>
            <a:ext uri="{FF2B5EF4-FFF2-40B4-BE49-F238E27FC236}">
              <a16:creationId xmlns:a16="http://schemas.microsoft.com/office/drawing/2014/main" id="{05F4FA7A-4EC0-42AB-BE5D-6AD8B650452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5" name="Text Box 15">
          <a:extLst>
            <a:ext uri="{FF2B5EF4-FFF2-40B4-BE49-F238E27FC236}">
              <a16:creationId xmlns:a16="http://schemas.microsoft.com/office/drawing/2014/main" id="{395E54FE-BC37-4E09-8A3E-8158C17DB3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6" name="Text Box 15">
          <a:extLst>
            <a:ext uri="{FF2B5EF4-FFF2-40B4-BE49-F238E27FC236}">
              <a16:creationId xmlns:a16="http://schemas.microsoft.com/office/drawing/2014/main" id="{B15F6F72-E0F0-496D-9C24-EC0834658EC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7" name="Text Box 15">
          <a:extLst>
            <a:ext uri="{FF2B5EF4-FFF2-40B4-BE49-F238E27FC236}">
              <a16:creationId xmlns:a16="http://schemas.microsoft.com/office/drawing/2014/main" id="{C9A05681-EFBE-4F2C-918C-9051B3CE05D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8" name="Text Box 15">
          <a:extLst>
            <a:ext uri="{FF2B5EF4-FFF2-40B4-BE49-F238E27FC236}">
              <a16:creationId xmlns:a16="http://schemas.microsoft.com/office/drawing/2014/main" id="{075787B9-1939-4A29-BFC4-973A731659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9" name="Text Box 15">
          <a:extLst>
            <a:ext uri="{FF2B5EF4-FFF2-40B4-BE49-F238E27FC236}">
              <a16:creationId xmlns:a16="http://schemas.microsoft.com/office/drawing/2014/main" id="{C651071E-740E-4E48-95C7-0D3AC02FC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0" name="Text Box 15">
          <a:extLst>
            <a:ext uri="{FF2B5EF4-FFF2-40B4-BE49-F238E27FC236}">
              <a16:creationId xmlns:a16="http://schemas.microsoft.com/office/drawing/2014/main" id="{3AD41AFF-4B9B-4989-B6FE-707D871705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81B3161A-3CE7-4F81-9DD9-7CFCD5DD63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A0DE0C4F-6CA9-41E6-91D3-9981002757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3" name="Text Box 15">
          <a:extLst>
            <a:ext uri="{FF2B5EF4-FFF2-40B4-BE49-F238E27FC236}">
              <a16:creationId xmlns:a16="http://schemas.microsoft.com/office/drawing/2014/main" id="{8FFE5D93-DAA5-4EC2-A2A4-3DA6BE8DE14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4" name="Text Box 15">
          <a:extLst>
            <a:ext uri="{FF2B5EF4-FFF2-40B4-BE49-F238E27FC236}">
              <a16:creationId xmlns:a16="http://schemas.microsoft.com/office/drawing/2014/main" id="{1C8DA8A4-3D10-4142-897C-732B32AE2A3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5" name="Text Box 15">
          <a:extLst>
            <a:ext uri="{FF2B5EF4-FFF2-40B4-BE49-F238E27FC236}">
              <a16:creationId xmlns:a16="http://schemas.microsoft.com/office/drawing/2014/main" id="{B4B595A1-FF51-41E1-A683-5E2C1B8379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6" name="Text Box 15">
          <a:extLst>
            <a:ext uri="{FF2B5EF4-FFF2-40B4-BE49-F238E27FC236}">
              <a16:creationId xmlns:a16="http://schemas.microsoft.com/office/drawing/2014/main" id="{195B8D9A-DA29-4E32-BC71-79C585F77E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7" name="Text Box 15">
          <a:extLst>
            <a:ext uri="{FF2B5EF4-FFF2-40B4-BE49-F238E27FC236}">
              <a16:creationId xmlns:a16="http://schemas.microsoft.com/office/drawing/2014/main" id="{F89A36E0-E0F7-48CA-AF2C-C60A17F44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8" name="Text Box 15">
          <a:extLst>
            <a:ext uri="{FF2B5EF4-FFF2-40B4-BE49-F238E27FC236}">
              <a16:creationId xmlns:a16="http://schemas.microsoft.com/office/drawing/2014/main" id="{2CEB9EF1-3B73-4B3F-B204-B883CBF292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9" name="Text Box 15">
          <a:extLst>
            <a:ext uri="{FF2B5EF4-FFF2-40B4-BE49-F238E27FC236}">
              <a16:creationId xmlns:a16="http://schemas.microsoft.com/office/drawing/2014/main" id="{5CD15438-E2A1-4AB7-B283-4CB2C344C3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0" name="Text Box 15">
          <a:extLst>
            <a:ext uri="{FF2B5EF4-FFF2-40B4-BE49-F238E27FC236}">
              <a16:creationId xmlns:a16="http://schemas.microsoft.com/office/drawing/2014/main" id="{197A95EF-3ED0-4828-A662-1E5A12193B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EB0E7135-290A-4A57-B5A8-C7481E8DCE1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2" name="Text Box 15">
          <a:extLst>
            <a:ext uri="{FF2B5EF4-FFF2-40B4-BE49-F238E27FC236}">
              <a16:creationId xmlns:a16="http://schemas.microsoft.com/office/drawing/2014/main" id="{083E13A4-29B3-4BD2-811D-8CA4BD6BC5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3" name="Text Box 15">
          <a:extLst>
            <a:ext uri="{FF2B5EF4-FFF2-40B4-BE49-F238E27FC236}">
              <a16:creationId xmlns:a16="http://schemas.microsoft.com/office/drawing/2014/main" id="{CD5FABD6-D44B-45B7-9658-C9A6A06F7D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4" name="Text Box 15">
          <a:extLst>
            <a:ext uri="{FF2B5EF4-FFF2-40B4-BE49-F238E27FC236}">
              <a16:creationId xmlns:a16="http://schemas.microsoft.com/office/drawing/2014/main" id="{FA8C90D2-65C3-4DA0-A606-E891B220C3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5" name="Text Box 15">
          <a:extLst>
            <a:ext uri="{FF2B5EF4-FFF2-40B4-BE49-F238E27FC236}">
              <a16:creationId xmlns:a16="http://schemas.microsoft.com/office/drawing/2014/main" id="{7E69B09D-65DC-4B7F-B986-A333C73A13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6" name="Text Box 15">
          <a:extLst>
            <a:ext uri="{FF2B5EF4-FFF2-40B4-BE49-F238E27FC236}">
              <a16:creationId xmlns:a16="http://schemas.microsoft.com/office/drawing/2014/main" id="{C744187F-741C-42DC-8F36-BC7236B65FD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7" name="Text Box 15">
          <a:extLst>
            <a:ext uri="{FF2B5EF4-FFF2-40B4-BE49-F238E27FC236}">
              <a16:creationId xmlns:a16="http://schemas.microsoft.com/office/drawing/2014/main" id="{BD52E5E6-3714-42CD-ACE1-97588DA994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8" name="Text Box 15">
          <a:extLst>
            <a:ext uri="{FF2B5EF4-FFF2-40B4-BE49-F238E27FC236}">
              <a16:creationId xmlns:a16="http://schemas.microsoft.com/office/drawing/2014/main" id="{BD4F127B-D49F-4124-B025-ECBBBE6F17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CBCF5D53-1D71-4B61-B35C-ED62C5F8FD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C2F97D96-D685-421B-BA96-5B3D776EBF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1" name="Text Box 15">
          <a:extLst>
            <a:ext uri="{FF2B5EF4-FFF2-40B4-BE49-F238E27FC236}">
              <a16:creationId xmlns:a16="http://schemas.microsoft.com/office/drawing/2014/main" id="{7A89C6D5-2AC9-44BB-AA5C-3021181577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2" name="Text Box 15">
          <a:extLst>
            <a:ext uri="{FF2B5EF4-FFF2-40B4-BE49-F238E27FC236}">
              <a16:creationId xmlns:a16="http://schemas.microsoft.com/office/drawing/2014/main" id="{FD336F77-6692-4302-8899-590496AF64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3" name="Text Box 15">
          <a:extLst>
            <a:ext uri="{FF2B5EF4-FFF2-40B4-BE49-F238E27FC236}">
              <a16:creationId xmlns:a16="http://schemas.microsoft.com/office/drawing/2014/main" id="{D627AB67-747C-4152-BBE1-29BC49123A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4" name="Text Box 15">
          <a:extLst>
            <a:ext uri="{FF2B5EF4-FFF2-40B4-BE49-F238E27FC236}">
              <a16:creationId xmlns:a16="http://schemas.microsoft.com/office/drawing/2014/main" id="{0169539B-20FE-4040-AE07-56D946D0B57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5" name="Text Box 15">
          <a:extLst>
            <a:ext uri="{FF2B5EF4-FFF2-40B4-BE49-F238E27FC236}">
              <a16:creationId xmlns:a16="http://schemas.microsoft.com/office/drawing/2014/main" id="{15FB45C3-FB4F-4B86-AD7A-11C3A3FC2C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6" name="Text Box 15">
          <a:extLst>
            <a:ext uri="{FF2B5EF4-FFF2-40B4-BE49-F238E27FC236}">
              <a16:creationId xmlns:a16="http://schemas.microsoft.com/office/drawing/2014/main" id="{8F3E3739-EC87-4793-BB50-2BE03A830E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7" name="Text Box 15">
          <a:extLst>
            <a:ext uri="{FF2B5EF4-FFF2-40B4-BE49-F238E27FC236}">
              <a16:creationId xmlns:a16="http://schemas.microsoft.com/office/drawing/2014/main" id="{0DD90A25-BE2D-43D6-A33B-96CCAA22BC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8" name="Text Box 15">
          <a:extLst>
            <a:ext uri="{FF2B5EF4-FFF2-40B4-BE49-F238E27FC236}">
              <a16:creationId xmlns:a16="http://schemas.microsoft.com/office/drawing/2014/main" id="{A8FC414D-81F2-413E-9FC5-9D96F16D7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13031790-EA07-407A-B62C-E3B830FD8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0" name="Text Box 15">
          <a:extLst>
            <a:ext uri="{FF2B5EF4-FFF2-40B4-BE49-F238E27FC236}">
              <a16:creationId xmlns:a16="http://schemas.microsoft.com/office/drawing/2014/main" id="{BC1CE903-862E-4377-84C0-60682D5C19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1" name="Text Box 15">
          <a:extLst>
            <a:ext uri="{FF2B5EF4-FFF2-40B4-BE49-F238E27FC236}">
              <a16:creationId xmlns:a16="http://schemas.microsoft.com/office/drawing/2014/main" id="{38B15BC1-BA2C-4538-8F45-A156B6D290B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2" name="Text Box 15">
          <a:extLst>
            <a:ext uri="{FF2B5EF4-FFF2-40B4-BE49-F238E27FC236}">
              <a16:creationId xmlns:a16="http://schemas.microsoft.com/office/drawing/2014/main" id="{7E203D63-DE99-4717-86E7-EEE0B084D4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3" name="Text Box 15">
          <a:extLst>
            <a:ext uri="{FF2B5EF4-FFF2-40B4-BE49-F238E27FC236}">
              <a16:creationId xmlns:a16="http://schemas.microsoft.com/office/drawing/2014/main" id="{5178ACA8-41B0-4AF2-BC68-FE7F1200FD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4" name="Text Box 15">
          <a:extLst>
            <a:ext uri="{FF2B5EF4-FFF2-40B4-BE49-F238E27FC236}">
              <a16:creationId xmlns:a16="http://schemas.microsoft.com/office/drawing/2014/main" id="{CDF8FBD7-04CA-45F3-9362-C69EC6B17E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5" name="Text Box 15">
          <a:extLst>
            <a:ext uri="{FF2B5EF4-FFF2-40B4-BE49-F238E27FC236}">
              <a16:creationId xmlns:a16="http://schemas.microsoft.com/office/drawing/2014/main" id="{773434CD-6F54-4CB0-8483-5238C27645F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6" name="Text Box 15">
          <a:extLst>
            <a:ext uri="{FF2B5EF4-FFF2-40B4-BE49-F238E27FC236}">
              <a16:creationId xmlns:a16="http://schemas.microsoft.com/office/drawing/2014/main" id="{793B0D43-84F2-4BE0-A30F-9B91442905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79F90BE2-A3E1-4A20-B14B-E7F4C1D861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72D8961-528B-4BDB-A1B6-83824DC7A0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9" name="Text Box 15">
          <a:extLst>
            <a:ext uri="{FF2B5EF4-FFF2-40B4-BE49-F238E27FC236}">
              <a16:creationId xmlns:a16="http://schemas.microsoft.com/office/drawing/2014/main" id="{CC818F72-2FCD-41CF-B5A7-56367D0469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0" name="Text Box 15">
          <a:extLst>
            <a:ext uri="{FF2B5EF4-FFF2-40B4-BE49-F238E27FC236}">
              <a16:creationId xmlns:a16="http://schemas.microsoft.com/office/drawing/2014/main" id="{ACE4DB8B-186E-4B06-99C6-9C9B89A0E1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1" name="Text Box 15">
          <a:extLst>
            <a:ext uri="{FF2B5EF4-FFF2-40B4-BE49-F238E27FC236}">
              <a16:creationId xmlns:a16="http://schemas.microsoft.com/office/drawing/2014/main" id="{C8B065FD-ED36-4641-B66F-30125D05763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2" name="Text Box 15">
          <a:extLst>
            <a:ext uri="{FF2B5EF4-FFF2-40B4-BE49-F238E27FC236}">
              <a16:creationId xmlns:a16="http://schemas.microsoft.com/office/drawing/2014/main" id="{DFECDD07-3EBE-43C8-9EDE-E452F76B16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3" name="Text Box 15">
          <a:extLst>
            <a:ext uri="{FF2B5EF4-FFF2-40B4-BE49-F238E27FC236}">
              <a16:creationId xmlns:a16="http://schemas.microsoft.com/office/drawing/2014/main" id="{CE526B39-BB1F-4BA0-AC27-2F36EE57DA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4" name="Text Box 15">
          <a:extLst>
            <a:ext uri="{FF2B5EF4-FFF2-40B4-BE49-F238E27FC236}">
              <a16:creationId xmlns:a16="http://schemas.microsoft.com/office/drawing/2014/main" id="{1ED50557-5D2F-4B22-A2D1-52A365DEB1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5" name="Text Box 15">
          <a:extLst>
            <a:ext uri="{FF2B5EF4-FFF2-40B4-BE49-F238E27FC236}">
              <a16:creationId xmlns:a16="http://schemas.microsoft.com/office/drawing/2014/main" id="{A8CAD965-F823-4CAB-B601-816900CA1C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6" name="Text Box 15">
          <a:extLst>
            <a:ext uri="{FF2B5EF4-FFF2-40B4-BE49-F238E27FC236}">
              <a16:creationId xmlns:a16="http://schemas.microsoft.com/office/drawing/2014/main" id="{56FCAABD-2144-4E08-B846-5BE4245F33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10DB5166-A5D8-4A25-BA17-FC1E680369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8" name="Text Box 15">
          <a:extLst>
            <a:ext uri="{FF2B5EF4-FFF2-40B4-BE49-F238E27FC236}">
              <a16:creationId xmlns:a16="http://schemas.microsoft.com/office/drawing/2014/main" id="{247746DF-7659-446D-A17C-E75C8B5FC2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9" name="Text Box 15">
          <a:extLst>
            <a:ext uri="{FF2B5EF4-FFF2-40B4-BE49-F238E27FC236}">
              <a16:creationId xmlns:a16="http://schemas.microsoft.com/office/drawing/2014/main" id="{B4520546-E39C-4147-BA9E-28EF7BB92B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0" name="Text Box 15">
          <a:extLst>
            <a:ext uri="{FF2B5EF4-FFF2-40B4-BE49-F238E27FC236}">
              <a16:creationId xmlns:a16="http://schemas.microsoft.com/office/drawing/2014/main" id="{B6F8ACCF-C84B-407D-BFBF-C03D86AC48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1" name="Text Box 15">
          <a:extLst>
            <a:ext uri="{FF2B5EF4-FFF2-40B4-BE49-F238E27FC236}">
              <a16:creationId xmlns:a16="http://schemas.microsoft.com/office/drawing/2014/main" id="{06AEA450-C648-4E70-BAA2-A9C2E69B6B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2" name="Text Box 15">
          <a:extLst>
            <a:ext uri="{FF2B5EF4-FFF2-40B4-BE49-F238E27FC236}">
              <a16:creationId xmlns:a16="http://schemas.microsoft.com/office/drawing/2014/main" id="{11EB7FDE-7FA0-4660-9C0C-3C83F40779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3" name="Text Box 15">
          <a:extLst>
            <a:ext uri="{FF2B5EF4-FFF2-40B4-BE49-F238E27FC236}">
              <a16:creationId xmlns:a16="http://schemas.microsoft.com/office/drawing/2014/main" id="{2561E76F-09CE-46E1-AEC4-83808C8111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4" name="Text Box 15">
          <a:extLst>
            <a:ext uri="{FF2B5EF4-FFF2-40B4-BE49-F238E27FC236}">
              <a16:creationId xmlns:a16="http://schemas.microsoft.com/office/drawing/2014/main" id="{C228462D-5C59-403F-B126-5D64199E99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5007783-F7AB-4607-9148-A42A4C7EEF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6" name="Text Box 15">
          <a:extLst>
            <a:ext uri="{FF2B5EF4-FFF2-40B4-BE49-F238E27FC236}">
              <a16:creationId xmlns:a16="http://schemas.microsoft.com/office/drawing/2014/main" id="{8F4E931A-548C-4620-B4B1-61A7C62EA0D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7" name="Text Box 15">
          <a:extLst>
            <a:ext uri="{FF2B5EF4-FFF2-40B4-BE49-F238E27FC236}">
              <a16:creationId xmlns:a16="http://schemas.microsoft.com/office/drawing/2014/main" id="{322A3215-BE42-4133-A5BF-840A552397F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88" name="Text Box 15">
          <a:extLst>
            <a:ext uri="{FF2B5EF4-FFF2-40B4-BE49-F238E27FC236}">
              <a16:creationId xmlns:a16="http://schemas.microsoft.com/office/drawing/2014/main" id="{519B8AE4-1358-4EFA-8511-615B0E7ACF5F}"/>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89" name="Text Box 16">
          <a:extLst>
            <a:ext uri="{FF2B5EF4-FFF2-40B4-BE49-F238E27FC236}">
              <a16:creationId xmlns:a16="http://schemas.microsoft.com/office/drawing/2014/main" id="{7B124988-0148-4E51-9BC3-EF704163DBC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0" name="Text Box 17">
          <a:extLst>
            <a:ext uri="{FF2B5EF4-FFF2-40B4-BE49-F238E27FC236}">
              <a16:creationId xmlns:a16="http://schemas.microsoft.com/office/drawing/2014/main" id="{8C7A1FFD-05AC-4862-B033-B80113A4D43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1" name="Text Box 18">
          <a:extLst>
            <a:ext uri="{FF2B5EF4-FFF2-40B4-BE49-F238E27FC236}">
              <a16:creationId xmlns:a16="http://schemas.microsoft.com/office/drawing/2014/main" id="{6F4B4984-24BB-4462-8463-F8222ED8387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2" name="Text Box 19">
          <a:extLst>
            <a:ext uri="{FF2B5EF4-FFF2-40B4-BE49-F238E27FC236}">
              <a16:creationId xmlns:a16="http://schemas.microsoft.com/office/drawing/2014/main" id="{02215751-4975-44E7-AB2A-C95BB960EDC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3" name="Text Box 15">
          <a:extLst>
            <a:ext uri="{FF2B5EF4-FFF2-40B4-BE49-F238E27FC236}">
              <a16:creationId xmlns:a16="http://schemas.microsoft.com/office/drawing/2014/main" id="{2CFA926A-6505-436C-AA95-B18725EEF0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4" name="Text Box 15">
          <a:extLst>
            <a:ext uri="{FF2B5EF4-FFF2-40B4-BE49-F238E27FC236}">
              <a16:creationId xmlns:a16="http://schemas.microsoft.com/office/drawing/2014/main" id="{012FE85A-866D-4872-9925-36DBE2AD26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9AD31B00-C1A6-4CF3-9F21-F037EBDD33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6" name="Text Box 15">
          <a:extLst>
            <a:ext uri="{FF2B5EF4-FFF2-40B4-BE49-F238E27FC236}">
              <a16:creationId xmlns:a16="http://schemas.microsoft.com/office/drawing/2014/main" id="{AF1AE104-3185-4501-8AAB-1AD74020CA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7" name="Text Box 15">
          <a:extLst>
            <a:ext uri="{FF2B5EF4-FFF2-40B4-BE49-F238E27FC236}">
              <a16:creationId xmlns:a16="http://schemas.microsoft.com/office/drawing/2014/main" id="{2136EF66-A819-4F19-B228-2ED3F100BE7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8" name="Text Box 15">
          <a:extLst>
            <a:ext uri="{FF2B5EF4-FFF2-40B4-BE49-F238E27FC236}">
              <a16:creationId xmlns:a16="http://schemas.microsoft.com/office/drawing/2014/main" id="{CBA11A2F-C714-41BD-B3F5-C29E3F1F23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9" name="Text Box 15">
          <a:extLst>
            <a:ext uri="{FF2B5EF4-FFF2-40B4-BE49-F238E27FC236}">
              <a16:creationId xmlns:a16="http://schemas.microsoft.com/office/drawing/2014/main" id="{9EE8C840-FCAD-4EE5-8812-491B5E8FEB9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0" name="Text Box 15">
          <a:extLst>
            <a:ext uri="{FF2B5EF4-FFF2-40B4-BE49-F238E27FC236}">
              <a16:creationId xmlns:a16="http://schemas.microsoft.com/office/drawing/2014/main" id="{467991F0-AA20-4697-92AE-D3717E1D51F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1" name="Text Box 15">
          <a:extLst>
            <a:ext uri="{FF2B5EF4-FFF2-40B4-BE49-F238E27FC236}">
              <a16:creationId xmlns:a16="http://schemas.microsoft.com/office/drawing/2014/main" id="{ECDEB1D7-6603-49DA-81E7-341AD20A4F6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2" name="Text Box 15">
          <a:extLst>
            <a:ext uri="{FF2B5EF4-FFF2-40B4-BE49-F238E27FC236}">
              <a16:creationId xmlns:a16="http://schemas.microsoft.com/office/drawing/2014/main" id="{877AA9CA-0482-4C99-8F4C-67523261EC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24E97CAD-0B86-4003-9ED6-BE381A807D2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B3028898-B53B-409C-A1BF-367AC60F21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4A505319-73E0-404D-8208-0EBC43ECBCB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57235F62-9F76-4101-88A1-E909583F51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7" name="Text Box 15">
          <a:extLst>
            <a:ext uri="{FF2B5EF4-FFF2-40B4-BE49-F238E27FC236}">
              <a16:creationId xmlns:a16="http://schemas.microsoft.com/office/drawing/2014/main" id="{57BC82F4-FE7F-46B2-9FCC-F49666C1F8C2}"/>
            </a:ext>
          </a:extLst>
        </xdr:cNvPr>
        <xdr:cNvSpPr txBox="1">
          <a:spLocks noChangeArrowheads="1"/>
        </xdr:cNvSpPr>
      </xdr:nvSpPr>
      <xdr:spPr bwMode="auto">
        <a:xfrm>
          <a:off x="4743450" y="5886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BCCFCD55-216E-4B92-9E33-7FB85091292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EBA07089-B64E-4A88-B3F8-7933BC7D8A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567101DB-A189-4577-8DEB-5896C9EC7A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1143E3DF-5ABC-4675-A8B6-D873C94156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5EAFBC41-FF6E-45C7-9121-5EB7D9C307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70299024-CC98-4FEE-A7D6-CE3F488011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30F6931C-D837-402B-8ACC-89223BFDDF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F10FA77A-AD47-416D-9B07-467C6D642D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F7011884-9736-4C46-B7C4-F142AB55FF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7" name="Text Box 15">
          <a:extLst>
            <a:ext uri="{FF2B5EF4-FFF2-40B4-BE49-F238E27FC236}">
              <a16:creationId xmlns:a16="http://schemas.microsoft.com/office/drawing/2014/main" id="{9A5223BF-9CE5-4089-8381-D38F8D2A37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58C35222-2B72-47CC-8B34-42F1566E82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2009AEC-3722-4150-B95C-9CA96605D7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E2EE5E58-08EF-43DE-8726-E4B883BA2C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6C7494AC-60EF-4A76-85DB-302BF45FB7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2" name="Text Box 16">
          <a:extLst>
            <a:ext uri="{FF2B5EF4-FFF2-40B4-BE49-F238E27FC236}">
              <a16:creationId xmlns:a16="http://schemas.microsoft.com/office/drawing/2014/main" id="{C64138F5-CA3A-4E7C-8FDA-967C6EF3A1AF}"/>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3" name="Text Box 17">
          <a:extLst>
            <a:ext uri="{FF2B5EF4-FFF2-40B4-BE49-F238E27FC236}">
              <a16:creationId xmlns:a16="http://schemas.microsoft.com/office/drawing/2014/main" id="{B3C0F150-CE36-46B1-AA9E-8049B4FD654A}"/>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4" name="Text Box 18">
          <a:extLst>
            <a:ext uri="{FF2B5EF4-FFF2-40B4-BE49-F238E27FC236}">
              <a16:creationId xmlns:a16="http://schemas.microsoft.com/office/drawing/2014/main" id="{CCEF8890-9EAA-4741-B4BA-4768D83AACF7}"/>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5" name="Text Box 19">
          <a:extLst>
            <a:ext uri="{FF2B5EF4-FFF2-40B4-BE49-F238E27FC236}">
              <a16:creationId xmlns:a16="http://schemas.microsoft.com/office/drawing/2014/main" id="{725ED6E3-3744-44D0-A131-716F94A84C71}"/>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26" name="Text Box 15">
          <a:extLst>
            <a:ext uri="{FF2B5EF4-FFF2-40B4-BE49-F238E27FC236}">
              <a16:creationId xmlns:a16="http://schemas.microsoft.com/office/drawing/2014/main" id="{54D1DFC2-49DE-4AD8-8C0D-08E807849204}"/>
            </a:ext>
          </a:extLst>
        </xdr:cNvPr>
        <xdr:cNvSpPr txBox="1">
          <a:spLocks noChangeArrowheads="1"/>
        </xdr:cNvSpPr>
      </xdr:nvSpPr>
      <xdr:spPr bwMode="auto">
        <a:xfrm>
          <a:off x="474345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7" name="Text Box 16">
          <a:extLst>
            <a:ext uri="{FF2B5EF4-FFF2-40B4-BE49-F238E27FC236}">
              <a16:creationId xmlns:a16="http://schemas.microsoft.com/office/drawing/2014/main" id="{518D3839-E2D0-4420-870D-17AAE49AE01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8" name="Text Box 17">
          <a:extLst>
            <a:ext uri="{FF2B5EF4-FFF2-40B4-BE49-F238E27FC236}">
              <a16:creationId xmlns:a16="http://schemas.microsoft.com/office/drawing/2014/main" id="{45A5DA2F-0ECE-446F-9382-E681B7AF17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9" name="Text Box 18">
          <a:extLst>
            <a:ext uri="{FF2B5EF4-FFF2-40B4-BE49-F238E27FC236}">
              <a16:creationId xmlns:a16="http://schemas.microsoft.com/office/drawing/2014/main" id="{AB4B9C7D-E5FE-4D73-B09F-3E1F67A7475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0" name="Text Box 19">
          <a:extLst>
            <a:ext uri="{FF2B5EF4-FFF2-40B4-BE49-F238E27FC236}">
              <a16:creationId xmlns:a16="http://schemas.microsoft.com/office/drawing/2014/main" id="{C9A2FDCE-E38D-4668-900E-3AA891E24E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1057A67C-2A23-452B-869C-0C3E152F69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2" name="Text Box 15">
          <a:extLst>
            <a:ext uri="{FF2B5EF4-FFF2-40B4-BE49-F238E27FC236}">
              <a16:creationId xmlns:a16="http://schemas.microsoft.com/office/drawing/2014/main" id="{62DBAE27-6583-41F4-93AF-4E040A391D8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3" name="Text Box 15">
          <a:extLst>
            <a:ext uri="{FF2B5EF4-FFF2-40B4-BE49-F238E27FC236}">
              <a16:creationId xmlns:a16="http://schemas.microsoft.com/office/drawing/2014/main" id="{5AA7B066-A8E6-4DC4-9ACE-3C8012852A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34" name="Text Box 15">
          <a:extLst>
            <a:ext uri="{FF2B5EF4-FFF2-40B4-BE49-F238E27FC236}">
              <a16:creationId xmlns:a16="http://schemas.microsoft.com/office/drawing/2014/main" id="{3F134616-09BD-43FE-BE4B-24A275E755FF}"/>
            </a:ext>
          </a:extLst>
        </xdr:cNvPr>
        <xdr:cNvSpPr txBox="1">
          <a:spLocks noChangeArrowheads="1"/>
        </xdr:cNvSpPr>
      </xdr:nvSpPr>
      <xdr:spPr bwMode="auto">
        <a:xfrm>
          <a:off x="4743450" y="10191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5" name="Text Box 16">
          <a:extLst>
            <a:ext uri="{FF2B5EF4-FFF2-40B4-BE49-F238E27FC236}">
              <a16:creationId xmlns:a16="http://schemas.microsoft.com/office/drawing/2014/main" id="{3F8FDDA1-4FD0-4A6E-A7A6-40E81E232C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6" name="Text Box 17">
          <a:extLst>
            <a:ext uri="{FF2B5EF4-FFF2-40B4-BE49-F238E27FC236}">
              <a16:creationId xmlns:a16="http://schemas.microsoft.com/office/drawing/2014/main" id="{A45EADAF-CBFA-4ADB-87A0-4C32BBB0EC3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8">
          <a:extLst>
            <a:ext uri="{FF2B5EF4-FFF2-40B4-BE49-F238E27FC236}">
              <a16:creationId xmlns:a16="http://schemas.microsoft.com/office/drawing/2014/main" id="{568C9F77-0A50-4C5D-B3EC-69114B3725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9">
          <a:extLst>
            <a:ext uri="{FF2B5EF4-FFF2-40B4-BE49-F238E27FC236}">
              <a16:creationId xmlns:a16="http://schemas.microsoft.com/office/drawing/2014/main" id="{D2A45DF5-F81F-447F-A58B-B3FB8EBC189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9" name="Text Box 15">
          <a:extLst>
            <a:ext uri="{FF2B5EF4-FFF2-40B4-BE49-F238E27FC236}">
              <a16:creationId xmlns:a16="http://schemas.microsoft.com/office/drawing/2014/main" id="{5DDB14F6-B8F9-49E8-9F55-BFAAE6A71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0" name="Text Box 15">
          <a:extLst>
            <a:ext uri="{FF2B5EF4-FFF2-40B4-BE49-F238E27FC236}">
              <a16:creationId xmlns:a16="http://schemas.microsoft.com/office/drawing/2014/main" id="{A78E66A7-F349-43E6-BFD3-4B7A57CA0DC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31A0A2D9-F4F2-405A-A720-85FA49A529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972CBE29-951A-4E32-A69B-1A4BFDDC55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FF20F4F0-BE59-4D28-B7F9-A226F1666A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4" name="Text Box 15">
          <a:extLst>
            <a:ext uri="{FF2B5EF4-FFF2-40B4-BE49-F238E27FC236}">
              <a16:creationId xmlns:a16="http://schemas.microsoft.com/office/drawing/2014/main" id="{A4A9DDF3-4B4D-4579-BAB8-E7218180BB2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5" name="Text Box 15">
          <a:extLst>
            <a:ext uri="{FF2B5EF4-FFF2-40B4-BE49-F238E27FC236}">
              <a16:creationId xmlns:a16="http://schemas.microsoft.com/office/drawing/2014/main" id="{15EC31CD-C505-4B14-BE82-681A3D7A32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6" name="Text Box 15">
          <a:extLst>
            <a:ext uri="{FF2B5EF4-FFF2-40B4-BE49-F238E27FC236}">
              <a16:creationId xmlns:a16="http://schemas.microsoft.com/office/drawing/2014/main" id="{517B1F75-0538-4B9F-9F3D-3918AEF367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7" name="Text Box 15">
          <a:extLst>
            <a:ext uri="{FF2B5EF4-FFF2-40B4-BE49-F238E27FC236}">
              <a16:creationId xmlns:a16="http://schemas.microsoft.com/office/drawing/2014/main" id="{5A959A3F-C6ED-4971-9495-63FE7B6EB6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8" name="Text Box 15">
          <a:extLst>
            <a:ext uri="{FF2B5EF4-FFF2-40B4-BE49-F238E27FC236}">
              <a16:creationId xmlns:a16="http://schemas.microsoft.com/office/drawing/2014/main" id="{463C4352-828B-4F89-8BE7-84F2F849E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339EC4E0-6369-4AF0-9E81-529BAAE7D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355201A3-790F-4462-98BE-E0A8240A8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713429BA-A4DB-456B-8F52-37455A6E6C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6DAA24BB-ECA2-4205-9C20-4DB5DDDD1F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3" name="Text Box 15">
          <a:extLst>
            <a:ext uri="{FF2B5EF4-FFF2-40B4-BE49-F238E27FC236}">
              <a16:creationId xmlns:a16="http://schemas.microsoft.com/office/drawing/2014/main" id="{E5F26A8E-0BC1-4097-A3B7-02404A424D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4" name="Text Box 15">
          <a:extLst>
            <a:ext uri="{FF2B5EF4-FFF2-40B4-BE49-F238E27FC236}">
              <a16:creationId xmlns:a16="http://schemas.microsoft.com/office/drawing/2014/main" id="{1FA72BA4-67F2-457B-93FB-271E1B66D0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5" name="Text Box 15">
          <a:extLst>
            <a:ext uri="{FF2B5EF4-FFF2-40B4-BE49-F238E27FC236}">
              <a16:creationId xmlns:a16="http://schemas.microsoft.com/office/drawing/2014/main" id="{B1291E13-7F13-41D9-92AC-D32EB28B43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6" name="Text Box 15">
          <a:extLst>
            <a:ext uri="{FF2B5EF4-FFF2-40B4-BE49-F238E27FC236}">
              <a16:creationId xmlns:a16="http://schemas.microsoft.com/office/drawing/2014/main" id="{3C02573E-49C8-46DC-807D-60DF5DEDC06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7" name="Text Box 15">
          <a:extLst>
            <a:ext uri="{FF2B5EF4-FFF2-40B4-BE49-F238E27FC236}">
              <a16:creationId xmlns:a16="http://schemas.microsoft.com/office/drawing/2014/main" id="{18D1B86E-DF2F-49B0-9781-E11E5F55CE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8" name="Text Box 15">
          <a:extLst>
            <a:ext uri="{FF2B5EF4-FFF2-40B4-BE49-F238E27FC236}">
              <a16:creationId xmlns:a16="http://schemas.microsoft.com/office/drawing/2014/main" id="{BD59467E-491D-4EE8-8B54-7B287A938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9" name="Text Box 15">
          <a:extLst>
            <a:ext uri="{FF2B5EF4-FFF2-40B4-BE49-F238E27FC236}">
              <a16:creationId xmlns:a16="http://schemas.microsoft.com/office/drawing/2014/main" id="{78520C80-C1AE-4BFA-B794-3732C673F5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0" name="Text Box 15">
          <a:extLst>
            <a:ext uri="{FF2B5EF4-FFF2-40B4-BE49-F238E27FC236}">
              <a16:creationId xmlns:a16="http://schemas.microsoft.com/office/drawing/2014/main" id="{BB104CC5-81D1-45F9-8949-A8190704FD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1" name="Text Box 15">
          <a:extLst>
            <a:ext uri="{FF2B5EF4-FFF2-40B4-BE49-F238E27FC236}">
              <a16:creationId xmlns:a16="http://schemas.microsoft.com/office/drawing/2014/main" id="{7DE9BCD5-69D0-4D8F-B97F-FE3A0FEA54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2" name="Text Box 15">
          <a:extLst>
            <a:ext uri="{FF2B5EF4-FFF2-40B4-BE49-F238E27FC236}">
              <a16:creationId xmlns:a16="http://schemas.microsoft.com/office/drawing/2014/main" id="{E3A15029-6A15-41A4-B05E-77013A763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3" name="Text Box 15">
          <a:extLst>
            <a:ext uri="{FF2B5EF4-FFF2-40B4-BE49-F238E27FC236}">
              <a16:creationId xmlns:a16="http://schemas.microsoft.com/office/drawing/2014/main" id="{201A63EE-BFEE-445B-BBA3-D8B52FC8CC7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4" name="Text Box 15">
          <a:extLst>
            <a:ext uri="{FF2B5EF4-FFF2-40B4-BE49-F238E27FC236}">
              <a16:creationId xmlns:a16="http://schemas.microsoft.com/office/drawing/2014/main" id="{238C998E-BE99-4CB4-9F98-383AC4EF28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5" name="Text Box 15">
          <a:extLst>
            <a:ext uri="{FF2B5EF4-FFF2-40B4-BE49-F238E27FC236}">
              <a16:creationId xmlns:a16="http://schemas.microsoft.com/office/drawing/2014/main" id="{8B6B621C-A6BB-438A-ACC2-121692EDCA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6" name="Text Box 15">
          <a:extLst>
            <a:ext uri="{FF2B5EF4-FFF2-40B4-BE49-F238E27FC236}">
              <a16:creationId xmlns:a16="http://schemas.microsoft.com/office/drawing/2014/main" id="{A372ED6E-6973-421A-AE02-08B81FFAF7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7" name="Text Box 16">
          <a:extLst>
            <a:ext uri="{FF2B5EF4-FFF2-40B4-BE49-F238E27FC236}">
              <a16:creationId xmlns:a16="http://schemas.microsoft.com/office/drawing/2014/main" id="{21E0B195-80CA-48F4-A0AF-CA08E1F9CD88}"/>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8" name="Text Box 17">
          <a:extLst>
            <a:ext uri="{FF2B5EF4-FFF2-40B4-BE49-F238E27FC236}">
              <a16:creationId xmlns:a16="http://schemas.microsoft.com/office/drawing/2014/main" id="{47B0684B-52E5-4353-B0DC-65309600F2BD}"/>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15875</xdr:rowOff>
    </xdr:from>
    <xdr:ext cx="95250" cy="171450"/>
    <xdr:sp macro="" textlink="">
      <xdr:nvSpPr>
        <xdr:cNvPr id="769" name="Text Box 18">
          <a:extLst>
            <a:ext uri="{FF2B5EF4-FFF2-40B4-BE49-F238E27FC236}">
              <a16:creationId xmlns:a16="http://schemas.microsoft.com/office/drawing/2014/main" id="{647C7213-61F6-4154-B5B3-1BE72C83B00D}"/>
            </a:ext>
          </a:extLst>
        </xdr:cNvPr>
        <xdr:cNvSpPr txBox="1">
          <a:spLocks noChangeArrowheads="1"/>
        </xdr:cNvSpPr>
      </xdr:nvSpPr>
      <xdr:spPr bwMode="auto">
        <a:xfrm>
          <a:off x="14362112" y="9836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213632"/>
    <xdr:sp macro="" textlink="">
      <xdr:nvSpPr>
        <xdr:cNvPr id="770" name="Text Box 15">
          <a:extLst>
            <a:ext uri="{FF2B5EF4-FFF2-40B4-BE49-F238E27FC236}">
              <a16:creationId xmlns:a16="http://schemas.microsoft.com/office/drawing/2014/main" id="{F2D7A2AC-0396-4513-9CA7-0BD7FF691B89}"/>
            </a:ext>
          </a:extLst>
        </xdr:cNvPr>
        <xdr:cNvSpPr txBox="1">
          <a:spLocks noChangeArrowheads="1"/>
        </xdr:cNvSpPr>
      </xdr:nvSpPr>
      <xdr:spPr bwMode="auto">
        <a:xfrm>
          <a:off x="1436370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1" name="Text Box 16">
          <a:extLst>
            <a:ext uri="{FF2B5EF4-FFF2-40B4-BE49-F238E27FC236}">
              <a16:creationId xmlns:a16="http://schemas.microsoft.com/office/drawing/2014/main" id="{8D67E583-B880-43F7-B989-B9651DDB672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2" name="Text Box 17">
          <a:extLst>
            <a:ext uri="{FF2B5EF4-FFF2-40B4-BE49-F238E27FC236}">
              <a16:creationId xmlns:a16="http://schemas.microsoft.com/office/drawing/2014/main" id="{6AA20E65-8255-4EF2-A893-40C61426486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3" name="Text Box 18">
          <a:extLst>
            <a:ext uri="{FF2B5EF4-FFF2-40B4-BE49-F238E27FC236}">
              <a16:creationId xmlns:a16="http://schemas.microsoft.com/office/drawing/2014/main" id="{0AEBC9E2-2CB6-4AB9-8CE8-40AB72200B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4" name="Text Box 19">
          <a:extLst>
            <a:ext uri="{FF2B5EF4-FFF2-40B4-BE49-F238E27FC236}">
              <a16:creationId xmlns:a16="http://schemas.microsoft.com/office/drawing/2014/main" id="{F2E2B377-19D6-4517-B81D-72FD0DDE3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5" name="Text Box 15">
          <a:extLst>
            <a:ext uri="{FF2B5EF4-FFF2-40B4-BE49-F238E27FC236}">
              <a16:creationId xmlns:a16="http://schemas.microsoft.com/office/drawing/2014/main" id="{A8573CBD-17FD-409E-8A89-8BE05A81A3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6" name="Text Box 15">
          <a:extLst>
            <a:ext uri="{FF2B5EF4-FFF2-40B4-BE49-F238E27FC236}">
              <a16:creationId xmlns:a16="http://schemas.microsoft.com/office/drawing/2014/main" id="{172155C3-4A09-4774-90BE-910B3987E2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7" name="Text Box 15">
          <a:extLst>
            <a:ext uri="{FF2B5EF4-FFF2-40B4-BE49-F238E27FC236}">
              <a16:creationId xmlns:a16="http://schemas.microsoft.com/office/drawing/2014/main" id="{1BE8BC36-07DC-4E18-B135-5776F43FD29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8" name="Text Box 15">
          <a:extLst>
            <a:ext uri="{FF2B5EF4-FFF2-40B4-BE49-F238E27FC236}">
              <a16:creationId xmlns:a16="http://schemas.microsoft.com/office/drawing/2014/main" id="{095BAA5B-0CEB-4D7D-B0E7-DFC4A6BA0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9" name="Text Box 15">
          <a:extLst>
            <a:ext uri="{FF2B5EF4-FFF2-40B4-BE49-F238E27FC236}">
              <a16:creationId xmlns:a16="http://schemas.microsoft.com/office/drawing/2014/main" id="{91BE713C-EFBB-4836-AE55-7801CB145C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0" name="Text Box 15">
          <a:extLst>
            <a:ext uri="{FF2B5EF4-FFF2-40B4-BE49-F238E27FC236}">
              <a16:creationId xmlns:a16="http://schemas.microsoft.com/office/drawing/2014/main" id="{825D59C6-8DF0-4A01-A812-58D5A0C466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1" name="Text Box 15">
          <a:extLst>
            <a:ext uri="{FF2B5EF4-FFF2-40B4-BE49-F238E27FC236}">
              <a16:creationId xmlns:a16="http://schemas.microsoft.com/office/drawing/2014/main" id="{99922DBD-74A2-4A31-AE6D-62F9A96DB0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2" name="Text Box 15">
          <a:extLst>
            <a:ext uri="{FF2B5EF4-FFF2-40B4-BE49-F238E27FC236}">
              <a16:creationId xmlns:a16="http://schemas.microsoft.com/office/drawing/2014/main" id="{2A490854-33A1-484A-AAAC-1FA9248549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3" name="Text Box 15">
          <a:extLst>
            <a:ext uri="{FF2B5EF4-FFF2-40B4-BE49-F238E27FC236}">
              <a16:creationId xmlns:a16="http://schemas.microsoft.com/office/drawing/2014/main" id="{57A8ECD8-8A3D-4611-9663-4E82E615F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4" name="Text Box 15">
          <a:extLst>
            <a:ext uri="{FF2B5EF4-FFF2-40B4-BE49-F238E27FC236}">
              <a16:creationId xmlns:a16="http://schemas.microsoft.com/office/drawing/2014/main" id="{1816BAE8-204D-4FD5-93D0-3B17D8F54B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5" name="Text Box 15">
          <a:extLst>
            <a:ext uri="{FF2B5EF4-FFF2-40B4-BE49-F238E27FC236}">
              <a16:creationId xmlns:a16="http://schemas.microsoft.com/office/drawing/2014/main" id="{8B830C74-C576-435A-98F6-69D15BAD9D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6" name="Text Box 15">
          <a:extLst>
            <a:ext uri="{FF2B5EF4-FFF2-40B4-BE49-F238E27FC236}">
              <a16:creationId xmlns:a16="http://schemas.microsoft.com/office/drawing/2014/main" id="{3D72ADE0-E56E-4B69-8E10-47FA4170804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7" name="Text Box 15">
          <a:extLst>
            <a:ext uri="{FF2B5EF4-FFF2-40B4-BE49-F238E27FC236}">
              <a16:creationId xmlns:a16="http://schemas.microsoft.com/office/drawing/2014/main" id="{537A635C-AC87-49CF-858F-4C3AF2F10E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8" name="Text Box 15">
          <a:extLst>
            <a:ext uri="{FF2B5EF4-FFF2-40B4-BE49-F238E27FC236}">
              <a16:creationId xmlns:a16="http://schemas.microsoft.com/office/drawing/2014/main" id="{2DEF84A4-3B5A-4238-9547-ECF6E12D52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9" name="Text Box 15">
          <a:extLst>
            <a:ext uri="{FF2B5EF4-FFF2-40B4-BE49-F238E27FC236}">
              <a16:creationId xmlns:a16="http://schemas.microsoft.com/office/drawing/2014/main" id="{F439983F-3824-4C15-AF75-4C6BDC1206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0" name="Text Box 15">
          <a:extLst>
            <a:ext uri="{FF2B5EF4-FFF2-40B4-BE49-F238E27FC236}">
              <a16:creationId xmlns:a16="http://schemas.microsoft.com/office/drawing/2014/main" id="{1E19128A-26B0-4783-8556-8D9B2AE16A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1" name="Text Box 15">
          <a:extLst>
            <a:ext uri="{FF2B5EF4-FFF2-40B4-BE49-F238E27FC236}">
              <a16:creationId xmlns:a16="http://schemas.microsoft.com/office/drawing/2014/main" id="{9A7CD62F-CA59-4767-82C4-A758010345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31E07EC0-6D41-4739-A867-2BFBFC57F6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19125E2A-9F49-4E8A-8D54-BE54141C51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70F449EC-6763-4A14-BC9A-1A6DCC13CF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20899C0E-B518-4598-B0E8-CD7A879E06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5964B7F9-97B0-4818-9B99-01B6B35BE7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80E17950-228C-4ECE-BC94-4FDA83008C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EE1F25D0-D313-4447-941B-3D4D4BBCA0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14ED25CD-FB84-44C2-A5A1-528B68C37C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661C24F6-D314-4AE9-9FF6-0B508C9383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3B906BB-2927-4A41-A2C5-4FBDD195A9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95D818C1-10D2-4CA7-A602-E3F50C26F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65DBD1C-2954-4D15-85F3-6B72471254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C1F905CF-52F4-4820-B9A4-F93F46D4E3F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62EB4C44-EB84-4088-A991-03F1DF3B8A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D79A3976-6021-45AA-B1AE-44F753586A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C758957F-9D85-4803-B069-4D74999499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FA1A1E1F-7353-4A38-BF83-899F574413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A45C37DD-FE4D-441E-B726-7F1691028C6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7FAF16D5-3EBD-468F-A6AE-A04A590599D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98900C1A-77E7-440F-99DA-5DC207440F7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57404EA0-6859-4CA2-A4E9-EEB4157C7F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DEE331D-9347-423A-93E0-D6EF1E3784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88F69E2E-27B5-42B4-A441-4D3B9F903F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22C79DA8-3BA1-4A39-BA92-EC915CDB81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A68815B1-4AE1-44A0-86DF-EF854B741E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83AC8805-A537-49A0-851B-1BA6027A9E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4ED2CE22-20C1-4FB4-B876-003BFFCE62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167163A6-298C-4FC0-9848-F1F0DCA3DB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2C014246-FA79-432A-A0B6-85F6770C57A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1" name="Text Box 16">
          <a:extLst>
            <a:ext uri="{FF2B5EF4-FFF2-40B4-BE49-F238E27FC236}">
              <a16:creationId xmlns:a16="http://schemas.microsoft.com/office/drawing/2014/main" id="{FAA55B04-4E7F-4325-9E2B-63B625F1B4E6}"/>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2" name="Text Box 17">
          <a:extLst>
            <a:ext uri="{FF2B5EF4-FFF2-40B4-BE49-F238E27FC236}">
              <a16:creationId xmlns:a16="http://schemas.microsoft.com/office/drawing/2014/main" id="{3ED32577-8523-44FA-8278-3171EE8CD11F}"/>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3" name="Text Box 18">
          <a:extLst>
            <a:ext uri="{FF2B5EF4-FFF2-40B4-BE49-F238E27FC236}">
              <a16:creationId xmlns:a16="http://schemas.microsoft.com/office/drawing/2014/main" id="{263196B1-5771-4A10-AF9D-FE169645539D}"/>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4" name="Text Box 19">
          <a:extLst>
            <a:ext uri="{FF2B5EF4-FFF2-40B4-BE49-F238E27FC236}">
              <a16:creationId xmlns:a16="http://schemas.microsoft.com/office/drawing/2014/main" id="{A7421531-9F5C-44D3-9FA1-839AD5E5B4D5}"/>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5" name="Text Box 15">
          <a:extLst>
            <a:ext uri="{FF2B5EF4-FFF2-40B4-BE49-F238E27FC236}">
              <a16:creationId xmlns:a16="http://schemas.microsoft.com/office/drawing/2014/main" id="{E48DB433-5D4A-4573-9721-08B7BFCF67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6" name="Text Box 15">
          <a:extLst>
            <a:ext uri="{FF2B5EF4-FFF2-40B4-BE49-F238E27FC236}">
              <a16:creationId xmlns:a16="http://schemas.microsoft.com/office/drawing/2014/main" id="{84827DEE-C4BF-4062-8132-F488F498CB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7" name="Text Box 15">
          <a:extLst>
            <a:ext uri="{FF2B5EF4-FFF2-40B4-BE49-F238E27FC236}">
              <a16:creationId xmlns:a16="http://schemas.microsoft.com/office/drawing/2014/main" id="{F97EE4EF-4BDE-490F-BB40-6A0C4DFFAF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8" name="Text Box 15">
          <a:extLst>
            <a:ext uri="{FF2B5EF4-FFF2-40B4-BE49-F238E27FC236}">
              <a16:creationId xmlns:a16="http://schemas.microsoft.com/office/drawing/2014/main" id="{EC7DE81D-BFE1-448C-ADEF-A207C12DE9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9" name="Text Box 15">
          <a:extLst>
            <a:ext uri="{FF2B5EF4-FFF2-40B4-BE49-F238E27FC236}">
              <a16:creationId xmlns:a16="http://schemas.microsoft.com/office/drawing/2014/main" id="{85AAF14F-5294-4614-A8BB-5F168FECEE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0" name="Text Box 15">
          <a:extLst>
            <a:ext uri="{FF2B5EF4-FFF2-40B4-BE49-F238E27FC236}">
              <a16:creationId xmlns:a16="http://schemas.microsoft.com/office/drawing/2014/main" id="{0C7A410B-00CC-41C8-87E9-110F37D9C43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1" name="Text Box 15">
          <a:extLst>
            <a:ext uri="{FF2B5EF4-FFF2-40B4-BE49-F238E27FC236}">
              <a16:creationId xmlns:a16="http://schemas.microsoft.com/office/drawing/2014/main" id="{9EB23F09-9C8A-4999-A793-540D33B7E2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2" name="Text Box 15">
          <a:extLst>
            <a:ext uri="{FF2B5EF4-FFF2-40B4-BE49-F238E27FC236}">
              <a16:creationId xmlns:a16="http://schemas.microsoft.com/office/drawing/2014/main" id="{1C3559F4-FAF5-4D4B-A377-28F6FF3198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3" name="Text Box 15">
          <a:extLst>
            <a:ext uri="{FF2B5EF4-FFF2-40B4-BE49-F238E27FC236}">
              <a16:creationId xmlns:a16="http://schemas.microsoft.com/office/drawing/2014/main" id="{E97470BD-FE48-488C-A609-1F68AC970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4" name="Text Box 15">
          <a:extLst>
            <a:ext uri="{FF2B5EF4-FFF2-40B4-BE49-F238E27FC236}">
              <a16:creationId xmlns:a16="http://schemas.microsoft.com/office/drawing/2014/main" id="{51B5F8D1-858F-4E71-861B-135D98B4AC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5" name="Text Box 15">
          <a:extLst>
            <a:ext uri="{FF2B5EF4-FFF2-40B4-BE49-F238E27FC236}">
              <a16:creationId xmlns:a16="http://schemas.microsoft.com/office/drawing/2014/main" id="{9A784A8E-C3A6-4DC0-9226-A5E856BAF3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6" name="Text Box 15">
          <a:extLst>
            <a:ext uri="{FF2B5EF4-FFF2-40B4-BE49-F238E27FC236}">
              <a16:creationId xmlns:a16="http://schemas.microsoft.com/office/drawing/2014/main" id="{E807707A-60AF-46D6-858D-B9D323314C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7" name="Text Box 15">
          <a:extLst>
            <a:ext uri="{FF2B5EF4-FFF2-40B4-BE49-F238E27FC236}">
              <a16:creationId xmlns:a16="http://schemas.microsoft.com/office/drawing/2014/main" id="{5A71F629-3C6D-4D20-AEDE-3267F885A8A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8" name="Text Box 15">
          <a:extLst>
            <a:ext uri="{FF2B5EF4-FFF2-40B4-BE49-F238E27FC236}">
              <a16:creationId xmlns:a16="http://schemas.microsoft.com/office/drawing/2014/main" id="{C62E5E6D-867F-4F3E-BECE-1657CAD90B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39" name="Text Box 16">
          <a:extLst>
            <a:ext uri="{FF2B5EF4-FFF2-40B4-BE49-F238E27FC236}">
              <a16:creationId xmlns:a16="http://schemas.microsoft.com/office/drawing/2014/main" id="{6EE3777F-81E3-443F-AE54-5E4BAD04295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0" name="Text Box 17">
          <a:extLst>
            <a:ext uri="{FF2B5EF4-FFF2-40B4-BE49-F238E27FC236}">
              <a16:creationId xmlns:a16="http://schemas.microsoft.com/office/drawing/2014/main" id="{E00E768A-4047-4A8F-B135-0955A5F736C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1" name="Text Box 18">
          <a:extLst>
            <a:ext uri="{FF2B5EF4-FFF2-40B4-BE49-F238E27FC236}">
              <a16:creationId xmlns:a16="http://schemas.microsoft.com/office/drawing/2014/main" id="{FBAEEC12-340A-4EB1-9B9B-08B84062D7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2" name="Text Box 19">
          <a:extLst>
            <a:ext uri="{FF2B5EF4-FFF2-40B4-BE49-F238E27FC236}">
              <a16:creationId xmlns:a16="http://schemas.microsoft.com/office/drawing/2014/main" id="{481B64EC-30F2-4F60-84D3-BB0F98F5746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6F35F285-A1D3-45CB-9F45-B97CE7D0069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4" name="Text Box 16">
          <a:extLst>
            <a:ext uri="{FF2B5EF4-FFF2-40B4-BE49-F238E27FC236}">
              <a16:creationId xmlns:a16="http://schemas.microsoft.com/office/drawing/2014/main" id="{F8815A3B-5137-4F8B-AA0B-9CFFDBDCDAD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5" name="Text Box 17">
          <a:extLst>
            <a:ext uri="{FF2B5EF4-FFF2-40B4-BE49-F238E27FC236}">
              <a16:creationId xmlns:a16="http://schemas.microsoft.com/office/drawing/2014/main" id="{505CC3E2-2C6B-4477-9EA0-B11B2B33CD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6" name="Text Box 18">
          <a:extLst>
            <a:ext uri="{FF2B5EF4-FFF2-40B4-BE49-F238E27FC236}">
              <a16:creationId xmlns:a16="http://schemas.microsoft.com/office/drawing/2014/main" id="{279EF72F-2E79-4AD4-BCD7-BECBEF33B83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7" name="Text Box 19">
          <a:extLst>
            <a:ext uri="{FF2B5EF4-FFF2-40B4-BE49-F238E27FC236}">
              <a16:creationId xmlns:a16="http://schemas.microsoft.com/office/drawing/2014/main" id="{2F907EEE-FABA-404D-B3D3-217A952F7FD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841E8C95-1DCD-431F-8094-9F84CC2294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6286F8DF-12FF-466E-9370-083505EC19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6F022495-0567-448A-B6A0-DE61772913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DA1F098-E2A7-4146-B9E2-84D44F1FCB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509767BC-0797-4D49-A406-36F00880A82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7B8570B1-DF4D-4C01-BB2E-AA930616F9F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427B7097-7C7F-455A-B94F-654955CBB1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5" name="Text Box 15">
          <a:extLst>
            <a:ext uri="{FF2B5EF4-FFF2-40B4-BE49-F238E27FC236}">
              <a16:creationId xmlns:a16="http://schemas.microsoft.com/office/drawing/2014/main" id="{2BE96202-9F55-4001-BF7D-97DBF0CE5F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6" name="Text Box 15">
          <a:extLst>
            <a:ext uri="{FF2B5EF4-FFF2-40B4-BE49-F238E27FC236}">
              <a16:creationId xmlns:a16="http://schemas.microsoft.com/office/drawing/2014/main" id="{FF415C77-C797-4FD1-8012-454F2790E0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7" name="Text Box 15">
          <a:extLst>
            <a:ext uri="{FF2B5EF4-FFF2-40B4-BE49-F238E27FC236}">
              <a16:creationId xmlns:a16="http://schemas.microsoft.com/office/drawing/2014/main" id="{D3EFC2B3-D1FB-42D4-8AFC-E073BDFA95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8" name="Text Box 15">
          <a:extLst>
            <a:ext uri="{FF2B5EF4-FFF2-40B4-BE49-F238E27FC236}">
              <a16:creationId xmlns:a16="http://schemas.microsoft.com/office/drawing/2014/main" id="{BF4DD132-295E-497D-80C4-B4A8F1592F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885FDBC1-9511-4DD1-935A-6FAEF69770C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0" name="Text Box 15">
          <a:extLst>
            <a:ext uri="{FF2B5EF4-FFF2-40B4-BE49-F238E27FC236}">
              <a16:creationId xmlns:a16="http://schemas.microsoft.com/office/drawing/2014/main" id="{30BB22B9-298F-4462-8154-D7C6973AD3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1" name="Text Box 15">
          <a:extLst>
            <a:ext uri="{FF2B5EF4-FFF2-40B4-BE49-F238E27FC236}">
              <a16:creationId xmlns:a16="http://schemas.microsoft.com/office/drawing/2014/main" id="{56A7CB4C-2817-4610-BA62-B90BF5CFD5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2" name="Text Box 15">
          <a:extLst>
            <a:ext uri="{FF2B5EF4-FFF2-40B4-BE49-F238E27FC236}">
              <a16:creationId xmlns:a16="http://schemas.microsoft.com/office/drawing/2014/main" id="{4E40167B-B075-48C9-851A-0D2C7AE194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3" name="Text Box 15">
          <a:extLst>
            <a:ext uri="{FF2B5EF4-FFF2-40B4-BE49-F238E27FC236}">
              <a16:creationId xmlns:a16="http://schemas.microsoft.com/office/drawing/2014/main" id="{B071EE82-28AE-45F3-A3FA-4ED3868670D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D61D90C0-FD71-4CF6-BF32-31E7904E6A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AD3D3A8F-92F4-4DE7-8ADC-6F3725B39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C843FED3-0FB6-4330-8E47-0915C112849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BAB15109-BDAA-48FF-81BC-62C8B3A655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FF857AD4-62C4-4A1C-ACBA-542F4FF79C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A564023B-2D01-4CCD-9941-91CA0F9286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5572AA54-5F48-4D46-B7F7-91B4E043FD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F36B0F0B-1ECC-47A3-A010-BF05FA38BF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65122928-2075-4A69-9A11-B81B9BF4EF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B126B441-1054-476A-826C-65152327041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6732DD99-DA02-4AB5-A22A-0BF61B800C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EBE2B5B0-ADF8-4169-9F48-528EA5BB492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82A42ACA-D076-4E73-8761-784EA6FA4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556C5B4F-CCD9-48E2-92AB-B68945C35D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37DB0975-F47B-459F-AF5D-ECB6189E31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28E21F32-57CD-42A8-A65F-CFCF6793D6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93D15896-98FB-45EA-A081-7EFFB90AC89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FD53C57E-243F-4341-A3F6-CE318AB858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816660AF-3570-485C-8831-9223F9A72F8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4CADA09A-21B5-453F-BC41-55B4C2B654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37EAA917-2B14-48B5-980C-EB2F9A6CEAD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9F7E52DB-709D-4004-B182-AE88218112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3F85A923-8E19-4564-A7DB-B76AE3DE76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F3AEF02B-3AB0-473B-A4C2-0CF1A8D69C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9AC48AE7-6327-46A8-BF65-148E83B5D8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75326634-68ED-464D-A578-F94C9F5047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9416EB0A-3348-4B09-AE53-1A381A938A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A2B481B9-535C-444B-A2FB-4E79F38209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40A1050B-0788-4F0D-8FB3-05FA3AEBF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FE874B53-01EF-44A9-8552-43E05CAC92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AA44C204-E9EB-4D78-BD77-F6C689DB54F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1DC3F474-CC8C-4BFB-AD16-3719545F4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220E6181-F519-4E4B-A6B9-89117CA5B25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8A121F56-4EBB-4ACC-9B4D-FA82EA8735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19F4E6C1-18C9-4DEF-BE09-F6DB4FA4E7C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5A90A4A2-0325-44A9-AFAE-6B7F9DA31F2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36D28C4A-D9CE-457A-8E62-5966CF2293B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B2E67040-A2C7-4B3D-AD47-0505CEA28C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B5647A07-8DC9-4929-ADC2-44D9E58E34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3F96EF54-6422-4475-A96C-5A113F50E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E00A57DA-8580-47CA-A977-A3A41E18072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4D411CE-B833-4F77-9E3D-EA7EB6A9A4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EF11EABB-915E-4448-8CF1-33D086D3D9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C066A9E5-F90F-4F9F-A2A3-C3B919FAF7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4BE0899D-BF84-4CC1-BBA9-A87ABCEFDF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251A7788-99D9-438D-83EB-D4053B824A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1A4CB2C6-685C-441D-B434-649E2EDA7B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27A8D59D-8A42-49A0-9A3D-9D4B06C893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805ED424-FFFA-4EBA-A654-DB6F454B27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4C0E313A-BAF7-4167-A7B7-E5A179057D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5FC17E43-C869-4826-B15D-F12A2C179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49149808-97F2-4B73-B738-F881C81CD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F54A153D-A28D-494F-97A0-592AF932F8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9CD1B63D-853F-4873-9E3E-BF3C06437F7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8C132C33-633D-49E2-AC1E-3D9F8463CA2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B56DEC58-8FF0-41D2-80D4-F7FE1ED2E8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C58180E3-C25B-4450-A4DB-BC43A6DD8A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2EE3095B-F2A9-4ECA-B649-704E51F5B8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440405A5-62B7-4FD1-B157-5D98AD558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7951E66E-5E7F-4128-8831-BFDE6399D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46D98F1C-6A21-4350-8E43-80CEB23319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3E4B4B7A-F047-4141-BA66-E77D00C8D3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730E484B-A894-401D-A643-D37F52FE37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26B19A2-4374-400A-A800-6678B689B7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AE8918E9-3BA8-4433-B439-8D9D4ABBE5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C05D994A-7753-4F63-B4D1-0778142CB73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4701268A-1011-49B8-9E65-7DC2405137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A0F1BB6-20CD-4FC6-857B-7D716AC316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252DB918-6018-4C75-84ED-DEC6B2C475A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F639F68A-9FA1-42E5-87B2-A274CD38B6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27EB7707-1FBE-422F-8BF0-539E0F9A6D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D62CD0B1-E71B-4F26-901D-3CC8300B5A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8F15F506-FB52-411A-897A-242299715C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B06C3EE0-608B-484D-9828-EE406608A3D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23FC20F7-6DB1-4A84-9B4F-2C5E79D4CA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545B1CB5-696B-40E8-B081-5658DF8D5D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FFA207DD-3028-4B8B-93C1-298A2C608EB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E6A357B9-A7D8-43B1-B297-6CD6E555244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6CC08EE7-E8B2-4A9F-93FF-4DBC17F0D1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B9DBF999-EB51-4709-8037-2A43A28CD3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F47930C9-876D-4CA8-9E6C-8C6F7E5D82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23B3EEEA-1FE8-4722-82AF-B42896631DA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431D316F-B614-484C-A8A6-EF9C94BA98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6B1E9000-0C4D-44E9-917F-0C756A1D68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CB91D0BF-F225-431B-A984-CAD1C4D2A9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AA207C33-6E8E-4A3C-8C5D-3890F81CEDE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F41CD3AB-0563-414F-83C4-9C74A54A08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3B07EDDD-B5E1-4CED-904F-5B71F50195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77AAF7EC-A7E6-4B8D-A7C7-BC4F47F1E4C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8D0DD17-81A0-4EDC-8EEF-BEF8803D59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2C078E2F-7121-4E27-9CE6-B81E086069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CCB5BEBD-55E1-4C61-91CA-048E4B5FB8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A390FAAB-FF51-4DC0-A68E-DC3BE52E3F1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D09DCF6A-403B-4B3B-917F-B68DAF0008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7B6BF337-8D21-4BA0-AD25-852C0E95858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91CEA7BA-0216-4974-B558-C2AAD3828C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7D5CDFA-E1B8-4B2E-9780-16AC3C94AB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10563D1E-EB87-41EC-B2FF-7D928E1BE0E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FCBFD1AB-82BF-4EDF-8BD4-BE8BC9E1CA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89885B0-8E57-4C19-AE9E-2E287B4020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454A53A6-8852-467E-A898-ADFDAAF39C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6BA7CDCB-C84E-46B5-AE1F-722E9077E2C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9BB01645-30A4-4BAA-A463-2561CAD7BC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3A14B34C-27ED-4075-95CE-1041206B02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DC08961C-1358-4B32-A07E-D7C28A14BD3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8342424E-7303-4F9E-ABB9-2D7E18B9F4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BEDE60A6-C2B8-4DE5-AFA3-22881D6E440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C15153AB-D193-41BD-BE69-4D4C4CF6EF1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561EFF2F-E612-486D-B690-F196A396C22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8CF951E1-5EE6-466B-BB42-8BD84D51C5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D5D1493B-4266-4E0D-9C8D-910821D4E1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4082BD94-7F84-451C-A2CC-5A4E30B256B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CD6F1E19-96BB-49D4-8C55-81E60CF2CE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38470E16-30E3-4123-926A-C6DD4F03CF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43B4ED96-C3D4-40EF-9634-B11BBB3034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D3AE12A2-213B-48BD-B33B-BF4A5199C33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87D18AF7-692F-4A88-9C1F-E9E30F871F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7853A131-AABD-46F1-B27F-E38857BC2A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183CE4E5-A081-4C54-AB60-6A5F76DFD3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712A83D9-8E3B-4121-8BE9-756E60F9B0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3ACE74CD-300C-47F6-AD08-4F813DA7945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EB41849E-BFC3-49BC-B3A7-024CBB5287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9FC74EC2-DBB6-4ECC-8D80-1BB680C7F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F8324DA5-BE03-41B0-B1DE-FA9AE5814C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75C77521-2FDC-4DA0-BA16-083EBCC48A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641121CC-8CB5-423B-9B0D-A2198E6DD8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E53F0CEF-DA7C-4F1D-BCC1-AB68A211A1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543079F0-CE20-4BD0-9215-3D0127E0BE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2481106-BB22-4FEC-BD0B-D52E00419F3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FCBE65C2-CD71-4B83-B79A-3A07E1BD94D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524F75AE-5849-4BAC-B704-C477CB9FF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264C4D02-09C3-4BE7-A5E6-CC7348E88E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EA0BC6C8-C807-4B14-A03D-6CE6497C226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CA5DF672-125C-4CF2-BA28-667E48F0E9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350DB184-8DFF-471D-B101-EA9E050BE3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D442195F-649D-4CA4-BB6C-0F84A01C40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BC957B17-DFC1-4965-A373-351B41506C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21BD441B-EB8B-4483-BEF1-407D377E0A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F0F5E6C8-2166-4C6C-85BF-5C9E211C39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1734FDB0-419D-4BB4-AE54-2A7672C2B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76997358-A955-493C-A83A-035F3718580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CA3C26B8-A824-4E31-8CDA-663781593E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DC1F0AA2-3E42-4631-8F4C-3939E8A8C6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7E253477-32F0-4992-B81B-F1C99591F51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D8466AE0-6054-455D-B31C-AF72BDDC06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ECE32A7D-2DAD-4B94-B322-8CFC5AB7B1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7727179D-A601-40B2-B59E-86BD42846C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394B3DEC-C495-4A4D-9C75-22F3F98728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3D9A54AB-350F-4E07-AC77-8BF139815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4A61419B-5302-4438-804D-91682F54BA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D0007D95-581A-46DC-A17B-7B1EB93A16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E46BF5C1-2314-4707-A1CA-C5555D78856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20078F47-EE17-4108-AC4A-CF66A6F97E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ADCA858C-E345-4A67-BDBA-D71CA5A974F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D81BB838-38EB-4630-9F25-2A2E639CB6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19E490B8-62B4-465C-8E82-477E59875EE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A0CFB007-796C-4056-9A61-8C4AFDBBEA8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20BE7FDA-2C12-42D4-9A9C-3DE017EB6A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DB5C4402-B8D8-43F3-9E69-17D268AF9E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CBF3AB22-119E-41D3-8C72-E3ECA0E2D5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CF717145-35D5-4B7C-AA64-DCF1B9A1A5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7DBEEF40-A380-4669-A646-11909181D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2102EC53-C7F2-4A43-9E05-E3DC65F30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791337C2-392D-46AE-98A7-7DCAD960EA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80A664EA-B263-4039-A623-41DB905AB27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A5D27A18-18D9-455D-98B5-3776C75FF0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E4F9974B-D65B-4F1A-879F-C88A50E79D2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F726DC17-E3CE-4B8D-A620-5F39CA05DC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6F8A0B3C-6CEC-402E-B7E1-8ED52A1BCE5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1BB222A3-D424-457F-AEE7-E78FAEB381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6357BF44-516E-4459-8082-131126CE24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E10E9A59-FF24-40A2-BAF4-2A5C09FAA9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B251E7C3-BEBA-4287-86B8-9048C5C01C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D946505F-0251-4E42-9016-B8D2AB2AE91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6DE0CC2B-71D2-415D-AA83-9547057DE4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B2698F05-5818-4CE5-8073-110311EE82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3156D217-A050-450E-BF16-28241752C9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A6D8FF89-2553-4496-9F92-E4B6C749D3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B53029F4-0FA5-484D-8533-F1588015F4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CF5FB007-DD42-4D6A-8F2E-16EC388DE8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869597D4-BBBF-4D90-B613-B569B5576C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AF38285C-926A-4A12-A64E-EC4469BD88F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FBB90318-E18E-4781-AFAF-D7C060F8B1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C3254115-DCC5-4BC8-A4CD-63B655943E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858A20FE-C9E7-4ED2-963D-0664AB3C16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27D332B0-E03A-43D6-A6DB-B6850A3B4E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BB054661-C9CB-499D-A300-193BE8C31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17DC6F06-30F3-4BAB-8F9E-5DDB933553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7E68C49-7254-40F5-87AA-5F6E8EBD5B6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C503DD17-67E2-4F16-BD31-7D4B48F63B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31FA2803-4869-45EC-9F78-B4EDAFC41E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BA0BCEE2-6D2D-4B69-8ACF-36684A5A771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76B242A-AF39-458F-A72B-CA0F11DB46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98D060A8-DDE1-4B04-BDE3-D2AA29D2B7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F283D01D-E985-4DEE-8207-FA2C0E0032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251841F3-228E-4C93-BD99-42DCC569D0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860DBDBB-FA7C-427D-943A-CABA0622136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B279DFD3-4D77-4918-ACE0-5E43AFC6B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BC848B86-216C-4DCF-946F-537CE51CD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6E3AD56E-5370-4F57-A205-05891EC8D36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C9834F82-6AC6-41E2-A73B-8569570AD3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8BAA2D36-2607-4206-908B-39462E8022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5115C98C-CBF4-4767-8070-92BF7BEBC2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8A47CDFC-FAA0-40D7-AB43-C9228BB97C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3827F4C9-872D-4221-89B7-D53527857C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9B5C71D6-3BAB-495B-BB84-23F7DF107F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310D958D-16B4-4223-A6C0-B0643CA552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DC8A8A41-EC0F-4A22-9FD2-19507DBFF1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1C67BC4E-2704-471E-AFD1-8108FB8B2B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390F2717-EDEE-46F8-8822-741DD17A0B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E0C2CB8B-E5F7-4054-AF0D-FBA0B902CE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63723085-31D1-47F2-890C-D09B670699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DB452580-EF71-43A0-BBC2-897CA9DEE2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B6F72566-85F4-4EA0-BCF6-0970C4380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897414C9-BD05-42A8-AECB-4EE00A1F7B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33C80CB6-C77F-4964-8B19-A32925CE29E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D4860681-73F3-4FA3-97AC-4972FF3DE2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A4C42E12-6DA0-4AC9-BF29-CF5952C133A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852E4B91-30B5-4749-90AA-F3F18C6E65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6DD32E68-BD69-418B-A895-875AF4C051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7D5032CD-93DC-413C-AE5F-4CEC5C7B95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AB3DDC5F-9CB6-49BD-B27D-800DAD3ABC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5CD38862-8061-41A4-991E-A01FF4DCA3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8F375098-B305-4F04-9496-2E165E2C8A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3E733DD7-D6BA-4751-B605-3C57516132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284C004B-9FE1-4BD9-A7B2-3639F9D45D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2B0693D5-364F-4112-AACC-DC85FC7F81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48646F6E-F8AA-4048-9649-DB623003023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90148BAB-1BCB-40EE-A12F-096FFF320C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C418B84A-BAA2-424C-B8E3-71AE41F0EDD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23C775C6-21FE-47EC-8164-6BCF390B261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464664E6-AB94-4D10-9428-983846897B4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56E00D5C-2391-4975-981A-A46D3F3D72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67DC8735-3651-4F78-B72A-97FE3D1CAE6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28131586-F532-4549-B397-EE99433E3A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7976E2C8-A77C-41BA-A5A7-FCAFD9D7F1C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83B69BEB-109C-48D2-B91F-FA49B2CBE1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F89C9CDE-71E3-4F12-8105-99A4452C837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F9C7415E-CCBA-42D9-88B2-944052430C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69BCE5DE-3428-43AD-B4CA-7FD27DB0FA0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18246621-4E4E-449C-ABE0-BBDC372EF7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B1C4EF78-D34E-40CE-B192-EE9A708CAFA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2A23FFB8-9759-473B-8CB5-693DDBCF9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AEF98DEE-2738-4722-81E2-E9B314E790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5FABE91E-BE57-45CF-B216-6D13FD15A0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8D00FB1C-5C3C-4ECC-9DAF-335BBA7C0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22BBBB03-B79C-45F3-9F7F-B0266E6780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92D5C74E-FA92-42CE-9E2F-A2BD95565E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AD4014A4-7C38-4C20-843E-81ED591EC5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23F188FB-DD7E-4C95-9789-8E8F47768A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61FA5144-F91F-4014-9978-06DB9DB0D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B6247770-50CB-4FBC-80E8-2C57EB6A29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FB97B94F-1506-44F8-93D4-C0F839E3B5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5A48DB19-DE43-49A4-BFA3-446C2A2416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FC902B0D-8CCE-443E-8EEC-BCCCF025366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FEFA264-5144-4C65-9A2E-C4F439953B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E811069-1307-4AAA-B756-108DAC9B757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FF0B5515-E8F1-4B7B-8D3E-E505F60A40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22457B2A-AB0E-4142-8F93-E25C28DB5C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86686590-4D8D-442B-9816-2AAFF2687B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230A61B0-1282-46A6-A22D-1F919C790C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20F39363-A3CF-4C93-85AD-205024CE55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A7D0B54-E17A-4641-9A67-BAD45FFA3E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AE6F5FF3-C01F-48D4-92CA-16134E09C0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FC184F2E-B02E-42CA-9670-6EB8B131E8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C78B7308-DE73-40A4-B1ED-B649BB670E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7DF42EE3-70C9-4103-9C46-427195E1F0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95CD0645-5344-40FB-9EEA-0D44115CDE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1E8ED4C9-2289-4E64-B73E-40272ECC22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6AA99CD1-ED57-486F-9B18-0825CB13E4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4790C54F-BF71-4D27-B66A-346562C472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699804E8-3F61-4C55-898A-5F0D794A90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863363FD-861F-4991-8190-4914FABA37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22EA30E0-C4DF-4881-A516-52EB2273874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269F40E4-3D92-4F0F-870A-325B2642F9F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C7FAB257-6937-400D-B68A-CD6567AC01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B167537F-51F6-4F7A-A00D-8EA2D559DF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D31069B-7A79-4C4D-9655-5365C37AA6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7CE83576-30B1-4345-B298-4A4474633B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6F189580-92F6-48CA-93BC-1C56658292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A2A41BB3-F23B-4A4C-B4D0-B112C844CC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9F78E895-8C5D-4870-9C94-5FC9AF57F3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CBB48E08-0FBC-4C35-B6A9-881011CA85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C8B539F2-248F-443D-908D-1372F5EF4F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ADC16802-F866-4BF0-AF3E-6DD85E3948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86F283F8-FB8A-4A6C-8FD0-25AFBA36DA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3E319EDD-A519-4705-B873-FEDF7562F7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BD8023E0-A51C-4AFE-9BE3-CBF79721AD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D4F53C-3FCA-442F-B187-AAE6B10716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41677354-3853-4C55-84D6-8E71DDAA21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1885BE14-02C2-4F5E-8016-0BC39B4048A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8DBDECB2-B527-4C67-97B4-84203C7243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277B4403-5A7E-4488-BB6B-DF6FAF2688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F6EA67C8-6ABA-4F6E-9CC1-2C2FC16F0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148A8F2A-5D15-4C7F-8F83-65E68A7B3B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2F460F55-1961-4322-9B23-64A25DA85E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CC2E1380-FF1A-49B0-AA45-C2F8DDDB941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D4403595-03A9-4F67-92A8-A8D7F0A719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62" name="Text Box 16">
          <a:extLst>
            <a:ext uri="{FF2B5EF4-FFF2-40B4-BE49-F238E27FC236}">
              <a16:creationId xmlns:a16="http://schemas.microsoft.com/office/drawing/2014/main" id="{ED28177C-C859-4E76-A529-AB095EDBCA33}"/>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3" name="Text Box 16">
          <a:extLst>
            <a:ext uri="{FF2B5EF4-FFF2-40B4-BE49-F238E27FC236}">
              <a16:creationId xmlns:a16="http://schemas.microsoft.com/office/drawing/2014/main" id="{31206EF1-4C1F-4BBA-B535-F8B05B3E914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4" name="Text Box 17">
          <a:extLst>
            <a:ext uri="{FF2B5EF4-FFF2-40B4-BE49-F238E27FC236}">
              <a16:creationId xmlns:a16="http://schemas.microsoft.com/office/drawing/2014/main" id="{88C055E6-9456-47B4-83FA-AA41DC69C26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5" name="Text Box 18">
          <a:extLst>
            <a:ext uri="{FF2B5EF4-FFF2-40B4-BE49-F238E27FC236}">
              <a16:creationId xmlns:a16="http://schemas.microsoft.com/office/drawing/2014/main" id="{331CB65A-C946-4692-BAF0-CC2149E745F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6" name="Text Box 19">
          <a:extLst>
            <a:ext uri="{FF2B5EF4-FFF2-40B4-BE49-F238E27FC236}">
              <a16:creationId xmlns:a16="http://schemas.microsoft.com/office/drawing/2014/main" id="{BA14F59B-3920-4EC9-B584-7B932DA7F00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1B68CFAF-FBA6-42E5-9CF9-F158D2C30D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70A5DEA1-814B-49C5-BE43-F53C6DECC24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69" name="Text Box 16">
          <a:extLst>
            <a:ext uri="{FF2B5EF4-FFF2-40B4-BE49-F238E27FC236}">
              <a16:creationId xmlns:a16="http://schemas.microsoft.com/office/drawing/2014/main" id="{20348AA2-859C-42E2-B7D6-6BB351BB303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0" name="Text Box 17">
          <a:extLst>
            <a:ext uri="{FF2B5EF4-FFF2-40B4-BE49-F238E27FC236}">
              <a16:creationId xmlns:a16="http://schemas.microsoft.com/office/drawing/2014/main" id="{A4D47934-CEE4-4BB0-8286-7D07021952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1" name="Text Box 18">
          <a:extLst>
            <a:ext uri="{FF2B5EF4-FFF2-40B4-BE49-F238E27FC236}">
              <a16:creationId xmlns:a16="http://schemas.microsoft.com/office/drawing/2014/main" id="{03F9D3E4-2D91-409A-B3E7-808E4B88CAB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2" name="Text Box 19">
          <a:extLst>
            <a:ext uri="{FF2B5EF4-FFF2-40B4-BE49-F238E27FC236}">
              <a16:creationId xmlns:a16="http://schemas.microsoft.com/office/drawing/2014/main" id="{10E0B642-E2A7-4A95-B420-79F5C5C3BAB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73" name="Text Box 15">
          <a:extLst>
            <a:ext uri="{FF2B5EF4-FFF2-40B4-BE49-F238E27FC236}">
              <a16:creationId xmlns:a16="http://schemas.microsoft.com/office/drawing/2014/main" id="{FDC79BA6-D4A9-4058-8E27-CFD3C8C8BEBF}"/>
            </a:ext>
          </a:extLst>
        </xdr:cNvPr>
        <xdr:cNvSpPr txBox="1">
          <a:spLocks noChangeArrowheads="1"/>
        </xdr:cNvSpPr>
      </xdr:nvSpPr>
      <xdr:spPr bwMode="auto">
        <a:xfrm>
          <a:off x="4743450" y="525399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4" name="Text Box 16">
          <a:extLst>
            <a:ext uri="{FF2B5EF4-FFF2-40B4-BE49-F238E27FC236}">
              <a16:creationId xmlns:a16="http://schemas.microsoft.com/office/drawing/2014/main" id="{776FED83-FA88-428B-9AC0-3547086C8AD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5" name="Text Box 17">
          <a:extLst>
            <a:ext uri="{FF2B5EF4-FFF2-40B4-BE49-F238E27FC236}">
              <a16:creationId xmlns:a16="http://schemas.microsoft.com/office/drawing/2014/main" id="{FB246570-0063-4A66-AF03-CF4EF8DF3E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6" name="Text Box 18">
          <a:extLst>
            <a:ext uri="{FF2B5EF4-FFF2-40B4-BE49-F238E27FC236}">
              <a16:creationId xmlns:a16="http://schemas.microsoft.com/office/drawing/2014/main" id="{BA089DA3-B276-4DA3-940A-5668F4E7D84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7" name="Text Box 19">
          <a:extLst>
            <a:ext uri="{FF2B5EF4-FFF2-40B4-BE49-F238E27FC236}">
              <a16:creationId xmlns:a16="http://schemas.microsoft.com/office/drawing/2014/main" id="{0BB93DEC-397B-4801-A44C-4774CE1402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178" name="Text Box 15">
          <a:extLst>
            <a:ext uri="{FF2B5EF4-FFF2-40B4-BE49-F238E27FC236}">
              <a16:creationId xmlns:a16="http://schemas.microsoft.com/office/drawing/2014/main" id="{8DBC6D67-FBC8-41E1-8C4F-4E73D5F4AA73}"/>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9" name="Text Box 16">
          <a:extLst>
            <a:ext uri="{FF2B5EF4-FFF2-40B4-BE49-F238E27FC236}">
              <a16:creationId xmlns:a16="http://schemas.microsoft.com/office/drawing/2014/main" id="{4F1C11CF-839E-4A58-BD4C-64025CD16FF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0" name="Text Box 17">
          <a:extLst>
            <a:ext uri="{FF2B5EF4-FFF2-40B4-BE49-F238E27FC236}">
              <a16:creationId xmlns:a16="http://schemas.microsoft.com/office/drawing/2014/main" id="{5B3153D7-F983-4245-B31B-3488FEFE258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1" name="Text Box 18">
          <a:extLst>
            <a:ext uri="{FF2B5EF4-FFF2-40B4-BE49-F238E27FC236}">
              <a16:creationId xmlns:a16="http://schemas.microsoft.com/office/drawing/2014/main" id="{46877DBD-0CD3-4A7A-BD81-FBF91EB41D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2" name="Text Box 19">
          <a:extLst>
            <a:ext uri="{FF2B5EF4-FFF2-40B4-BE49-F238E27FC236}">
              <a16:creationId xmlns:a16="http://schemas.microsoft.com/office/drawing/2014/main" id="{B44DCA12-9060-45C3-B48D-836F29940B6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3" name="Text Box 16">
          <a:extLst>
            <a:ext uri="{FF2B5EF4-FFF2-40B4-BE49-F238E27FC236}">
              <a16:creationId xmlns:a16="http://schemas.microsoft.com/office/drawing/2014/main" id="{0A265801-91FD-453F-8428-6EBE8873338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4" name="Text Box 17">
          <a:extLst>
            <a:ext uri="{FF2B5EF4-FFF2-40B4-BE49-F238E27FC236}">
              <a16:creationId xmlns:a16="http://schemas.microsoft.com/office/drawing/2014/main" id="{75D1AA9B-77BE-4FD3-93D0-734F6F83086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5" name="Text Box 18">
          <a:extLst>
            <a:ext uri="{FF2B5EF4-FFF2-40B4-BE49-F238E27FC236}">
              <a16:creationId xmlns:a16="http://schemas.microsoft.com/office/drawing/2014/main" id="{B1C20CA5-219B-4E01-9EDC-EA18E27716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6" name="Text Box 19">
          <a:extLst>
            <a:ext uri="{FF2B5EF4-FFF2-40B4-BE49-F238E27FC236}">
              <a16:creationId xmlns:a16="http://schemas.microsoft.com/office/drawing/2014/main" id="{602E8BAF-81DB-49FD-A99E-80EF9B13FE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187" name="Text Box 15">
          <a:extLst>
            <a:ext uri="{FF2B5EF4-FFF2-40B4-BE49-F238E27FC236}">
              <a16:creationId xmlns:a16="http://schemas.microsoft.com/office/drawing/2014/main" id="{0A274482-EBA8-40DB-BD0C-B0BD5671717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8" name="Text Box 16">
          <a:extLst>
            <a:ext uri="{FF2B5EF4-FFF2-40B4-BE49-F238E27FC236}">
              <a16:creationId xmlns:a16="http://schemas.microsoft.com/office/drawing/2014/main" id="{42D668A4-335A-4699-B51B-8AFF7F43C10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9" name="Text Box 17">
          <a:extLst>
            <a:ext uri="{FF2B5EF4-FFF2-40B4-BE49-F238E27FC236}">
              <a16:creationId xmlns:a16="http://schemas.microsoft.com/office/drawing/2014/main" id="{381AB434-5E9C-4BA3-8019-EC40D8F6E7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0" name="Text Box 18">
          <a:extLst>
            <a:ext uri="{FF2B5EF4-FFF2-40B4-BE49-F238E27FC236}">
              <a16:creationId xmlns:a16="http://schemas.microsoft.com/office/drawing/2014/main" id="{0D413347-2DEA-4792-B61B-E9EFB080C9D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1" name="Text Box 19">
          <a:extLst>
            <a:ext uri="{FF2B5EF4-FFF2-40B4-BE49-F238E27FC236}">
              <a16:creationId xmlns:a16="http://schemas.microsoft.com/office/drawing/2014/main" id="{D9946FD6-B2CC-446F-8EC9-99932207F94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92" name="Text Box 15">
          <a:extLst>
            <a:ext uri="{FF2B5EF4-FFF2-40B4-BE49-F238E27FC236}">
              <a16:creationId xmlns:a16="http://schemas.microsoft.com/office/drawing/2014/main" id="{A8D91A17-46F8-418D-9226-565811E16A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3" name="Text Box 16">
          <a:extLst>
            <a:ext uri="{FF2B5EF4-FFF2-40B4-BE49-F238E27FC236}">
              <a16:creationId xmlns:a16="http://schemas.microsoft.com/office/drawing/2014/main" id="{099B3338-6D63-4AD4-B897-70ED246A2C2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4" name="Text Box 17">
          <a:extLst>
            <a:ext uri="{FF2B5EF4-FFF2-40B4-BE49-F238E27FC236}">
              <a16:creationId xmlns:a16="http://schemas.microsoft.com/office/drawing/2014/main" id="{B41EAFBF-6FC1-4FD6-B977-644706C740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5" name="Text Box 18">
          <a:extLst>
            <a:ext uri="{FF2B5EF4-FFF2-40B4-BE49-F238E27FC236}">
              <a16:creationId xmlns:a16="http://schemas.microsoft.com/office/drawing/2014/main" id="{9D600D05-2FD1-44D0-B977-FF1EFDE552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6" name="Text Box 19">
          <a:extLst>
            <a:ext uri="{FF2B5EF4-FFF2-40B4-BE49-F238E27FC236}">
              <a16:creationId xmlns:a16="http://schemas.microsoft.com/office/drawing/2014/main" id="{92AC49CE-D9C5-48D5-9237-6EABBABDD9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7" name="Text Box 16">
          <a:extLst>
            <a:ext uri="{FF2B5EF4-FFF2-40B4-BE49-F238E27FC236}">
              <a16:creationId xmlns:a16="http://schemas.microsoft.com/office/drawing/2014/main" id="{DC93D7C4-88A1-4D80-B8B2-CDCAEFC737F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8" name="Text Box 17">
          <a:extLst>
            <a:ext uri="{FF2B5EF4-FFF2-40B4-BE49-F238E27FC236}">
              <a16:creationId xmlns:a16="http://schemas.microsoft.com/office/drawing/2014/main" id="{4356E2F1-6301-402C-A206-520F3D54B87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9" name="Text Box 18">
          <a:extLst>
            <a:ext uri="{FF2B5EF4-FFF2-40B4-BE49-F238E27FC236}">
              <a16:creationId xmlns:a16="http://schemas.microsoft.com/office/drawing/2014/main" id="{E1DEAA03-3ED2-4558-98EE-0D9709B991D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0" name="Text Box 19">
          <a:extLst>
            <a:ext uri="{FF2B5EF4-FFF2-40B4-BE49-F238E27FC236}">
              <a16:creationId xmlns:a16="http://schemas.microsoft.com/office/drawing/2014/main" id="{32281C4E-1AF7-4871-B83E-BAEC0C5A979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01" name="Text Box 15">
          <a:extLst>
            <a:ext uri="{FF2B5EF4-FFF2-40B4-BE49-F238E27FC236}">
              <a16:creationId xmlns:a16="http://schemas.microsoft.com/office/drawing/2014/main" id="{1B5A6576-6288-43C1-A400-2C35C0E0435B}"/>
            </a:ext>
          </a:extLst>
        </xdr:cNvPr>
        <xdr:cNvSpPr txBox="1">
          <a:spLocks noChangeArrowheads="1"/>
        </xdr:cNvSpPr>
      </xdr:nvSpPr>
      <xdr:spPr bwMode="auto">
        <a:xfrm>
          <a:off x="309181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2" name="Text Box 16">
          <a:extLst>
            <a:ext uri="{FF2B5EF4-FFF2-40B4-BE49-F238E27FC236}">
              <a16:creationId xmlns:a16="http://schemas.microsoft.com/office/drawing/2014/main" id="{E2F25A01-7F01-4C21-BDB4-D53BDDB3008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3" name="Text Box 17">
          <a:extLst>
            <a:ext uri="{FF2B5EF4-FFF2-40B4-BE49-F238E27FC236}">
              <a16:creationId xmlns:a16="http://schemas.microsoft.com/office/drawing/2014/main" id="{896E33DC-629A-49DA-B517-E9E739FD7384}"/>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4" name="Text Box 18">
          <a:extLst>
            <a:ext uri="{FF2B5EF4-FFF2-40B4-BE49-F238E27FC236}">
              <a16:creationId xmlns:a16="http://schemas.microsoft.com/office/drawing/2014/main" id="{443BE00C-83DA-4A72-8AC9-0F5E28F367B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5" name="Text Box 19">
          <a:extLst>
            <a:ext uri="{FF2B5EF4-FFF2-40B4-BE49-F238E27FC236}">
              <a16:creationId xmlns:a16="http://schemas.microsoft.com/office/drawing/2014/main" id="{7133277A-1482-4FBA-B240-F659269C91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06" name="Text Box 15">
          <a:extLst>
            <a:ext uri="{FF2B5EF4-FFF2-40B4-BE49-F238E27FC236}">
              <a16:creationId xmlns:a16="http://schemas.microsoft.com/office/drawing/2014/main" id="{96FC2F80-10D5-40D6-924B-BF158599029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7" name="Text Box 16">
          <a:extLst>
            <a:ext uri="{FF2B5EF4-FFF2-40B4-BE49-F238E27FC236}">
              <a16:creationId xmlns:a16="http://schemas.microsoft.com/office/drawing/2014/main" id="{DE472C43-35AB-4E6B-B78C-D672E05B26C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8" name="Text Box 17">
          <a:extLst>
            <a:ext uri="{FF2B5EF4-FFF2-40B4-BE49-F238E27FC236}">
              <a16:creationId xmlns:a16="http://schemas.microsoft.com/office/drawing/2014/main" id="{75F57C49-0C58-4443-BADE-33364F2D61D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9" name="Text Box 18">
          <a:extLst>
            <a:ext uri="{FF2B5EF4-FFF2-40B4-BE49-F238E27FC236}">
              <a16:creationId xmlns:a16="http://schemas.microsoft.com/office/drawing/2014/main" id="{2D2BE7BC-4026-4636-8CB4-BEC60CE25D3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0" name="Text Box 19">
          <a:extLst>
            <a:ext uri="{FF2B5EF4-FFF2-40B4-BE49-F238E27FC236}">
              <a16:creationId xmlns:a16="http://schemas.microsoft.com/office/drawing/2014/main" id="{F7028A72-53D5-4305-96D2-8E37F5992A8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1" name="Text Box 16">
          <a:extLst>
            <a:ext uri="{FF2B5EF4-FFF2-40B4-BE49-F238E27FC236}">
              <a16:creationId xmlns:a16="http://schemas.microsoft.com/office/drawing/2014/main" id="{18BB48FA-09FC-490C-B482-B9D3D26533B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2" name="Text Box 17">
          <a:extLst>
            <a:ext uri="{FF2B5EF4-FFF2-40B4-BE49-F238E27FC236}">
              <a16:creationId xmlns:a16="http://schemas.microsoft.com/office/drawing/2014/main" id="{156DA532-C55E-4F4A-BB12-D3EC60CC828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3" name="Text Box 18">
          <a:extLst>
            <a:ext uri="{FF2B5EF4-FFF2-40B4-BE49-F238E27FC236}">
              <a16:creationId xmlns:a16="http://schemas.microsoft.com/office/drawing/2014/main" id="{E017ED00-3261-47FE-9600-A39B17D4878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4" name="Text Box 19">
          <a:extLst>
            <a:ext uri="{FF2B5EF4-FFF2-40B4-BE49-F238E27FC236}">
              <a16:creationId xmlns:a16="http://schemas.microsoft.com/office/drawing/2014/main" id="{3EE92454-5900-4114-8F20-62290A135E2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15" name="Text Box 15">
          <a:extLst>
            <a:ext uri="{FF2B5EF4-FFF2-40B4-BE49-F238E27FC236}">
              <a16:creationId xmlns:a16="http://schemas.microsoft.com/office/drawing/2014/main" id="{C02E3501-9AEC-4E7E-ACF8-CACB47A7ADDE}"/>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16" name="Text Box 15">
          <a:extLst>
            <a:ext uri="{FF2B5EF4-FFF2-40B4-BE49-F238E27FC236}">
              <a16:creationId xmlns:a16="http://schemas.microsoft.com/office/drawing/2014/main" id="{D95483CB-4E13-4468-97D1-F5F07D4915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7" name="Text Box 16">
          <a:extLst>
            <a:ext uri="{FF2B5EF4-FFF2-40B4-BE49-F238E27FC236}">
              <a16:creationId xmlns:a16="http://schemas.microsoft.com/office/drawing/2014/main" id="{E9998702-B283-4F48-8C6F-E9305E166E5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8" name="Text Box 17">
          <a:extLst>
            <a:ext uri="{FF2B5EF4-FFF2-40B4-BE49-F238E27FC236}">
              <a16:creationId xmlns:a16="http://schemas.microsoft.com/office/drawing/2014/main" id="{A599F61F-1DB3-4001-917B-88DB1FB26EE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9" name="Text Box 18">
          <a:extLst>
            <a:ext uri="{FF2B5EF4-FFF2-40B4-BE49-F238E27FC236}">
              <a16:creationId xmlns:a16="http://schemas.microsoft.com/office/drawing/2014/main" id="{E1AEE278-9A23-4B5C-8166-BD4DD20F911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0" name="Text Box 19">
          <a:extLst>
            <a:ext uri="{FF2B5EF4-FFF2-40B4-BE49-F238E27FC236}">
              <a16:creationId xmlns:a16="http://schemas.microsoft.com/office/drawing/2014/main" id="{1F083E69-2F12-46D6-BE81-F948E745DB3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1" name="Text Box 15">
          <a:extLst>
            <a:ext uri="{FF2B5EF4-FFF2-40B4-BE49-F238E27FC236}">
              <a16:creationId xmlns:a16="http://schemas.microsoft.com/office/drawing/2014/main" id="{9F7CBC4C-B95E-447C-BDE9-687C68A7DD4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2" name="Text Box 16">
          <a:extLst>
            <a:ext uri="{FF2B5EF4-FFF2-40B4-BE49-F238E27FC236}">
              <a16:creationId xmlns:a16="http://schemas.microsoft.com/office/drawing/2014/main" id="{29113EA6-5CD6-4680-A25F-13468EFDFA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3" name="Text Box 17">
          <a:extLst>
            <a:ext uri="{FF2B5EF4-FFF2-40B4-BE49-F238E27FC236}">
              <a16:creationId xmlns:a16="http://schemas.microsoft.com/office/drawing/2014/main" id="{B1E292B7-728C-4E26-B624-B3BCEF88FF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4" name="Text Box 18">
          <a:extLst>
            <a:ext uri="{FF2B5EF4-FFF2-40B4-BE49-F238E27FC236}">
              <a16:creationId xmlns:a16="http://schemas.microsoft.com/office/drawing/2014/main" id="{F72C0AA0-CBAD-4390-AF63-2B40FCC999F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5" name="Text Box 19">
          <a:extLst>
            <a:ext uri="{FF2B5EF4-FFF2-40B4-BE49-F238E27FC236}">
              <a16:creationId xmlns:a16="http://schemas.microsoft.com/office/drawing/2014/main" id="{29296233-D0E7-46A5-B5E6-B6F43294341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6" name="Text Box 15">
          <a:extLst>
            <a:ext uri="{FF2B5EF4-FFF2-40B4-BE49-F238E27FC236}">
              <a16:creationId xmlns:a16="http://schemas.microsoft.com/office/drawing/2014/main" id="{C18EDD04-6A39-4BDE-9BDD-FC7AE4BC31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27" name="Text Box 15">
          <a:extLst>
            <a:ext uri="{FF2B5EF4-FFF2-40B4-BE49-F238E27FC236}">
              <a16:creationId xmlns:a16="http://schemas.microsoft.com/office/drawing/2014/main" id="{C003F740-8483-4BFC-B72B-65A8B569334D}"/>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8" name="Text Box 16">
          <a:extLst>
            <a:ext uri="{FF2B5EF4-FFF2-40B4-BE49-F238E27FC236}">
              <a16:creationId xmlns:a16="http://schemas.microsoft.com/office/drawing/2014/main" id="{FFF24D87-6AFF-4E22-BB15-C063232B4B7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9" name="Text Box 17">
          <a:extLst>
            <a:ext uri="{FF2B5EF4-FFF2-40B4-BE49-F238E27FC236}">
              <a16:creationId xmlns:a16="http://schemas.microsoft.com/office/drawing/2014/main" id="{B94A5A07-EFA3-427C-9B37-E72667ED721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0" name="Text Box 18">
          <a:extLst>
            <a:ext uri="{FF2B5EF4-FFF2-40B4-BE49-F238E27FC236}">
              <a16:creationId xmlns:a16="http://schemas.microsoft.com/office/drawing/2014/main" id="{9F0AD07F-68F2-431D-9474-DAD2BB0780C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1" name="Text Box 19">
          <a:extLst>
            <a:ext uri="{FF2B5EF4-FFF2-40B4-BE49-F238E27FC236}">
              <a16:creationId xmlns:a16="http://schemas.microsoft.com/office/drawing/2014/main" id="{E674B420-D9E8-4F37-953E-4BA70E1946C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2" name="Text Box 15">
          <a:extLst>
            <a:ext uri="{FF2B5EF4-FFF2-40B4-BE49-F238E27FC236}">
              <a16:creationId xmlns:a16="http://schemas.microsoft.com/office/drawing/2014/main" id="{D039FDF1-D378-4A62-A4D2-A74034DF73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33" name="Text Box 15">
          <a:extLst>
            <a:ext uri="{FF2B5EF4-FFF2-40B4-BE49-F238E27FC236}">
              <a16:creationId xmlns:a16="http://schemas.microsoft.com/office/drawing/2014/main" id="{D0F6AA6A-D51B-499F-8252-752610D6D5E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4" name="Text Box 15">
          <a:extLst>
            <a:ext uri="{FF2B5EF4-FFF2-40B4-BE49-F238E27FC236}">
              <a16:creationId xmlns:a16="http://schemas.microsoft.com/office/drawing/2014/main" id="{3C2AB6AF-777A-41EA-9FEC-C3EFC170571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5" name="Text Box 16">
          <a:extLst>
            <a:ext uri="{FF2B5EF4-FFF2-40B4-BE49-F238E27FC236}">
              <a16:creationId xmlns:a16="http://schemas.microsoft.com/office/drawing/2014/main" id="{549BC0C9-6F0F-478C-B572-D50B1D4D3C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6" name="Text Box 17">
          <a:extLst>
            <a:ext uri="{FF2B5EF4-FFF2-40B4-BE49-F238E27FC236}">
              <a16:creationId xmlns:a16="http://schemas.microsoft.com/office/drawing/2014/main" id="{AF92A2B7-3176-4D1A-8CEF-D7098AC058E9}"/>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7" name="Text Box 18">
          <a:extLst>
            <a:ext uri="{FF2B5EF4-FFF2-40B4-BE49-F238E27FC236}">
              <a16:creationId xmlns:a16="http://schemas.microsoft.com/office/drawing/2014/main" id="{42B09637-60BF-48C7-9F5D-FE9D7818B23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8" name="Text Box 19">
          <a:extLst>
            <a:ext uri="{FF2B5EF4-FFF2-40B4-BE49-F238E27FC236}">
              <a16:creationId xmlns:a16="http://schemas.microsoft.com/office/drawing/2014/main" id="{8D82811E-AD76-43B3-8CF4-92A34FDAE44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9" name="Text Box 15">
          <a:extLst>
            <a:ext uri="{FF2B5EF4-FFF2-40B4-BE49-F238E27FC236}">
              <a16:creationId xmlns:a16="http://schemas.microsoft.com/office/drawing/2014/main" id="{3446D76C-C83C-48E4-9F5A-0B651BF675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0" name="Text Box 16">
          <a:extLst>
            <a:ext uri="{FF2B5EF4-FFF2-40B4-BE49-F238E27FC236}">
              <a16:creationId xmlns:a16="http://schemas.microsoft.com/office/drawing/2014/main" id="{BAC2B87A-C662-401A-8B96-5D44AE8AAEA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1" name="Text Box 17">
          <a:extLst>
            <a:ext uri="{FF2B5EF4-FFF2-40B4-BE49-F238E27FC236}">
              <a16:creationId xmlns:a16="http://schemas.microsoft.com/office/drawing/2014/main" id="{9643F2F8-8906-44E3-9031-06215F2C968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2" name="Text Box 18">
          <a:extLst>
            <a:ext uri="{FF2B5EF4-FFF2-40B4-BE49-F238E27FC236}">
              <a16:creationId xmlns:a16="http://schemas.microsoft.com/office/drawing/2014/main" id="{15F5C8C6-465A-40A4-9FEB-DED92F095D1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3" name="Text Box 19">
          <a:extLst>
            <a:ext uri="{FF2B5EF4-FFF2-40B4-BE49-F238E27FC236}">
              <a16:creationId xmlns:a16="http://schemas.microsoft.com/office/drawing/2014/main" id="{BD3654B5-B624-471A-9B23-A4F186CB175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4" name="Text Box 15">
          <a:extLst>
            <a:ext uri="{FF2B5EF4-FFF2-40B4-BE49-F238E27FC236}">
              <a16:creationId xmlns:a16="http://schemas.microsoft.com/office/drawing/2014/main" id="{B2075919-E427-4BBD-8C6B-5AFC6C7B866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5" name="Text Box 16">
          <a:extLst>
            <a:ext uri="{FF2B5EF4-FFF2-40B4-BE49-F238E27FC236}">
              <a16:creationId xmlns:a16="http://schemas.microsoft.com/office/drawing/2014/main" id="{D93F46D2-417A-4AC8-A6C0-F58B4293B8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6" name="Text Box 17">
          <a:extLst>
            <a:ext uri="{FF2B5EF4-FFF2-40B4-BE49-F238E27FC236}">
              <a16:creationId xmlns:a16="http://schemas.microsoft.com/office/drawing/2014/main" id="{464AE80B-6ED0-4708-BA4F-86987A2C68B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7" name="Text Box 18">
          <a:extLst>
            <a:ext uri="{FF2B5EF4-FFF2-40B4-BE49-F238E27FC236}">
              <a16:creationId xmlns:a16="http://schemas.microsoft.com/office/drawing/2014/main" id="{72697264-DBDD-4C04-810F-5014FAE5FA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8" name="Text Box 19">
          <a:extLst>
            <a:ext uri="{FF2B5EF4-FFF2-40B4-BE49-F238E27FC236}">
              <a16:creationId xmlns:a16="http://schemas.microsoft.com/office/drawing/2014/main" id="{8B894105-1F33-42C8-90D6-CB8C407275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49" name="Text Box 15">
          <a:extLst>
            <a:ext uri="{FF2B5EF4-FFF2-40B4-BE49-F238E27FC236}">
              <a16:creationId xmlns:a16="http://schemas.microsoft.com/office/drawing/2014/main" id="{62ECD87D-0B4A-4C11-A9AC-FAC8E6C00E3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0" name="Text Box 16">
          <a:extLst>
            <a:ext uri="{FF2B5EF4-FFF2-40B4-BE49-F238E27FC236}">
              <a16:creationId xmlns:a16="http://schemas.microsoft.com/office/drawing/2014/main" id="{9A6D051D-43C7-4CD7-9882-8353E20E1BF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1" name="Text Box 17">
          <a:extLst>
            <a:ext uri="{FF2B5EF4-FFF2-40B4-BE49-F238E27FC236}">
              <a16:creationId xmlns:a16="http://schemas.microsoft.com/office/drawing/2014/main" id="{C6B3B5E7-EDF2-4C17-BCAE-7A0EF0AA09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2" name="Text Box 18">
          <a:extLst>
            <a:ext uri="{FF2B5EF4-FFF2-40B4-BE49-F238E27FC236}">
              <a16:creationId xmlns:a16="http://schemas.microsoft.com/office/drawing/2014/main" id="{43D191BC-DCE0-4C83-9572-FFAA6C8541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3" name="Text Box 19">
          <a:extLst>
            <a:ext uri="{FF2B5EF4-FFF2-40B4-BE49-F238E27FC236}">
              <a16:creationId xmlns:a16="http://schemas.microsoft.com/office/drawing/2014/main" id="{61EDAD4D-7339-4EAC-84C5-6CDCF38124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54" name="Text Box 15">
          <a:extLst>
            <a:ext uri="{FF2B5EF4-FFF2-40B4-BE49-F238E27FC236}">
              <a16:creationId xmlns:a16="http://schemas.microsoft.com/office/drawing/2014/main" id="{11E3385F-8EE2-4178-A5E0-658DE1F97E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5" name="Text Box 16">
          <a:extLst>
            <a:ext uri="{FF2B5EF4-FFF2-40B4-BE49-F238E27FC236}">
              <a16:creationId xmlns:a16="http://schemas.microsoft.com/office/drawing/2014/main" id="{C0776591-2B21-4545-BE44-0E7FD43DFFD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6" name="Text Box 17">
          <a:extLst>
            <a:ext uri="{FF2B5EF4-FFF2-40B4-BE49-F238E27FC236}">
              <a16:creationId xmlns:a16="http://schemas.microsoft.com/office/drawing/2014/main" id="{A1778F8D-5D0D-4AB5-A923-1E9A126761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7" name="Text Box 18">
          <a:extLst>
            <a:ext uri="{FF2B5EF4-FFF2-40B4-BE49-F238E27FC236}">
              <a16:creationId xmlns:a16="http://schemas.microsoft.com/office/drawing/2014/main" id="{C4B86638-9796-4C0C-9AC2-D55AD5B2D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8" name="Text Box 19">
          <a:extLst>
            <a:ext uri="{FF2B5EF4-FFF2-40B4-BE49-F238E27FC236}">
              <a16:creationId xmlns:a16="http://schemas.microsoft.com/office/drawing/2014/main" id="{CD047BD5-B718-455C-885A-BDBEF04E07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59" name="Text Box 15">
          <a:extLst>
            <a:ext uri="{FF2B5EF4-FFF2-40B4-BE49-F238E27FC236}">
              <a16:creationId xmlns:a16="http://schemas.microsoft.com/office/drawing/2014/main" id="{59AC7FD3-B08F-4A41-9052-B723DF603361}"/>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0" name="Text Box 15">
          <a:extLst>
            <a:ext uri="{FF2B5EF4-FFF2-40B4-BE49-F238E27FC236}">
              <a16:creationId xmlns:a16="http://schemas.microsoft.com/office/drawing/2014/main" id="{1DAE6FDF-2477-47F0-9B9A-40F32CBBFAE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1" name="Text Box 16">
          <a:extLst>
            <a:ext uri="{FF2B5EF4-FFF2-40B4-BE49-F238E27FC236}">
              <a16:creationId xmlns:a16="http://schemas.microsoft.com/office/drawing/2014/main" id="{33E7FD28-EE53-4894-AF28-3289CFE8D18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2" name="Text Box 17">
          <a:extLst>
            <a:ext uri="{FF2B5EF4-FFF2-40B4-BE49-F238E27FC236}">
              <a16:creationId xmlns:a16="http://schemas.microsoft.com/office/drawing/2014/main" id="{546F056C-306F-4961-89C4-136204383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3" name="Text Box 18">
          <a:extLst>
            <a:ext uri="{FF2B5EF4-FFF2-40B4-BE49-F238E27FC236}">
              <a16:creationId xmlns:a16="http://schemas.microsoft.com/office/drawing/2014/main" id="{5D481E74-284A-4C72-B1AE-1F637C9F976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4" name="Text Box 19">
          <a:extLst>
            <a:ext uri="{FF2B5EF4-FFF2-40B4-BE49-F238E27FC236}">
              <a16:creationId xmlns:a16="http://schemas.microsoft.com/office/drawing/2014/main" id="{14A05ED4-46DF-4971-B425-06EB66F0AA1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5" name="Text Box 15">
          <a:extLst>
            <a:ext uri="{FF2B5EF4-FFF2-40B4-BE49-F238E27FC236}">
              <a16:creationId xmlns:a16="http://schemas.microsoft.com/office/drawing/2014/main" id="{7E01B6E6-FDD6-4244-8BCF-55474D63C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6" name="Text Box 16">
          <a:extLst>
            <a:ext uri="{FF2B5EF4-FFF2-40B4-BE49-F238E27FC236}">
              <a16:creationId xmlns:a16="http://schemas.microsoft.com/office/drawing/2014/main" id="{ABC386E6-7E51-4A4E-9CD1-3ADF501FD83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7">
          <a:extLst>
            <a:ext uri="{FF2B5EF4-FFF2-40B4-BE49-F238E27FC236}">
              <a16:creationId xmlns:a16="http://schemas.microsoft.com/office/drawing/2014/main" id="{593BC48D-6B31-433F-A68D-9CE050C40B9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8">
          <a:extLst>
            <a:ext uri="{FF2B5EF4-FFF2-40B4-BE49-F238E27FC236}">
              <a16:creationId xmlns:a16="http://schemas.microsoft.com/office/drawing/2014/main" id="{EBCE7717-6363-4A8B-82CA-1A6CCB57A36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9">
          <a:extLst>
            <a:ext uri="{FF2B5EF4-FFF2-40B4-BE49-F238E27FC236}">
              <a16:creationId xmlns:a16="http://schemas.microsoft.com/office/drawing/2014/main" id="{70A3389C-97C6-4842-8038-74A590540A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0" name="Text Box 15">
          <a:extLst>
            <a:ext uri="{FF2B5EF4-FFF2-40B4-BE49-F238E27FC236}">
              <a16:creationId xmlns:a16="http://schemas.microsoft.com/office/drawing/2014/main" id="{3AC38C88-F3E4-4DA5-BF38-33FD183B14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1" name="Text Box 16">
          <a:extLst>
            <a:ext uri="{FF2B5EF4-FFF2-40B4-BE49-F238E27FC236}">
              <a16:creationId xmlns:a16="http://schemas.microsoft.com/office/drawing/2014/main" id="{BC4A8670-B56C-4324-9D13-958A9EFDB2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2" name="Text Box 17">
          <a:extLst>
            <a:ext uri="{FF2B5EF4-FFF2-40B4-BE49-F238E27FC236}">
              <a16:creationId xmlns:a16="http://schemas.microsoft.com/office/drawing/2014/main" id="{2C6B1731-9712-4F4C-8A78-866E76AE7A0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3" name="Text Box 18">
          <a:extLst>
            <a:ext uri="{FF2B5EF4-FFF2-40B4-BE49-F238E27FC236}">
              <a16:creationId xmlns:a16="http://schemas.microsoft.com/office/drawing/2014/main" id="{1ED3B47F-92EF-4BBA-A6A9-87E81EBCCD5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4" name="Text Box 19">
          <a:extLst>
            <a:ext uri="{FF2B5EF4-FFF2-40B4-BE49-F238E27FC236}">
              <a16:creationId xmlns:a16="http://schemas.microsoft.com/office/drawing/2014/main" id="{4EA21A8F-ED4E-4941-9147-553C5531B7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5" name="Text Box 16">
          <a:extLst>
            <a:ext uri="{FF2B5EF4-FFF2-40B4-BE49-F238E27FC236}">
              <a16:creationId xmlns:a16="http://schemas.microsoft.com/office/drawing/2014/main" id="{1F0701DB-9F5B-4569-B26A-ACAAF998830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6" name="Text Box 17">
          <a:extLst>
            <a:ext uri="{FF2B5EF4-FFF2-40B4-BE49-F238E27FC236}">
              <a16:creationId xmlns:a16="http://schemas.microsoft.com/office/drawing/2014/main" id="{75ED0AD0-1142-4918-BBC2-A113B82AC87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7" name="Text Box 18">
          <a:extLst>
            <a:ext uri="{FF2B5EF4-FFF2-40B4-BE49-F238E27FC236}">
              <a16:creationId xmlns:a16="http://schemas.microsoft.com/office/drawing/2014/main" id="{25EE3579-3111-436B-9048-CECC19964E4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8" name="Text Box 19">
          <a:extLst>
            <a:ext uri="{FF2B5EF4-FFF2-40B4-BE49-F238E27FC236}">
              <a16:creationId xmlns:a16="http://schemas.microsoft.com/office/drawing/2014/main" id="{39771B41-61C4-411D-B44C-4FF45E464C4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79" name="Text Box 16">
          <a:extLst>
            <a:ext uri="{FF2B5EF4-FFF2-40B4-BE49-F238E27FC236}">
              <a16:creationId xmlns:a16="http://schemas.microsoft.com/office/drawing/2014/main" id="{7A8840BF-0352-4A7C-A76E-195FC9A74C8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0" name="Text Box 17">
          <a:extLst>
            <a:ext uri="{FF2B5EF4-FFF2-40B4-BE49-F238E27FC236}">
              <a16:creationId xmlns:a16="http://schemas.microsoft.com/office/drawing/2014/main" id="{19F5AB11-D210-4269-97DE-8E06B3831C2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1" name="Text Box 18">
          <a:extLst>
            <a:ext uri="{FF2B5EF4-FFF2-40B4-BE49-F238E27FC236}">
              <a16:creationId xmlns:a16="http://schemas.microsoft.com/office/drawing/2014/main" id="{FEB5B047-65B9-48DF-A284-9FC9C33DF36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2" name="Text Box 19">
          <a:extLst>
            <a:ext uri="{FF2B5EF4-FFF2-40B4-BE49-F238E27FC236}">
              <a16:creationId xmlns:a16="http://schemas.microsoft.com/office/drawing/2014/main" id="{C37324A7-0C14-4681-852F-5544EF72715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83" name="Text Box 15">
          <a:extLst>
            <a:ext uri="{FF2B5EF4-FFF2-40B4-BE49-F238E27FC236}">
              <a16:creationId xmlns:a16="http://schemas.microsoft.com/office/drawing/2014/main" id="{1912B3B0-05D0-4562-B2CC-64968BBEBC6C}"/>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4" name="Text Box 16">
          <a:extLst>
            <a:ext uri="{FF2B5EF4-FFF2-40B4-BE49-F238E27FC236}">
              <a16:creationId xmlns:a16="http://schemas.microsoft.com/office/drawing/2014/main" id="{43B54787-6D9A-4698-9726-E1D2485744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5" name="Text Box 17">
          <a:extLst>
            <a:ext uri="{FF2B5EF4-FFF2-40B4-BE49-F238E27FC236}">
              <a16:creationId xmlns:a16="http://schemas.microsoft.com/office/drawing/2014/main" id="{A90444CB-64A7-416D-BBC0-FF1A39D0A14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6" name="Text Box 18">
          <a:extLst>
            <a:ext uri="{FF2B5EF4-FFF2-40B4-BE49-F238E27FC236}">
              <a16:creationId xmlns:a16="http://schemas.microsoft.com/office/drawing/2014/main" id="{129FB62C-3277-48EF-B5B5-74A426BD99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7" name="Text Box 19">
          <a:extLst>
            <a:ext uri="{FF2B5EF4-FFF2-40B4-BE49-F238E27FC236}">
              <a16:creationId xmlns:a16="http://schemas.microsoft.com/office/drawing/2014/main" id="{E7CDF382-7D4D-4905-AE37-BEB27B586D1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8" name="Text Box 15">
          <a:extLst>
            <a:ext uri="{FF2B5EF4-FFF2-40B4-BE49-F238E27FC236}">
              <a16:creationId xmlns:a16="http://schemas.microsoft.com/office/drawing/2014/main" id="{155BD507-0FAF-4263-A303-6194977E77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89" name="Text Box 15">
          <a:extLst>
            <a:ext uri="{FF2B5EF4-FFF2-40B4-BE49-F238E27FC236}">
              <a16:creationId xmlns:a16="http://schemas.microsoft.com/office/drawing/2014/main" id="{1D833D04-2BAC-4F0A-86EA-D94DE251EED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0" name="Text Box 16">
          <a:extLst>
            <a:ext uri="{FF2B5EF4-FFF2-40B4-BE49-F238E27FC236}">
              <a16:creationId xmlns:a16="http://schemas.microsoft.com/office/drawing/2014/main" id="{B4F3E303-FBDD-42B7-BC59-5FF2AB58A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1" name="Text Box 17">
          <a:extLst>
            <a:ext uri="{FF2B5EF4-FFF2-40B4-BE49-F238E27FC236}">
              <a16:creationId xmlns:a16="http://schemas.microsoft.com/office/drawing/2014/main" id="{952616AD-E57A-4767-9468-B84AE87A5F5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2" name="Text Box 18">
          <a:extLst>
            <a:ext uri="{FF2B5EF4-FFF2-40B4-BE49-F238E27FC236}">
              <a16:creationId xmlns:a16="http://schemas.microsoft.com/office/drawing/2014/main" id="{9C54EC7B-6F76-490D-9A95-DD21A362330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3" name="Text Box 15">
          <a:extLst>
            <a:ext uri="{FF2B5EF4-FFF2-40B4-BE49-F238E27FC236}">
              <a16:creationId xmlns:a16="http://schemas.microsoft.com/office/drawing/2014/main" id="{32A90F23-62EB-400A-9C35-5F0F6645C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4" name="Text Box 16">
          <a:extLst>
            <a:ext uri="{FF2B5EF4-FFF2-40B4-BE49-F238E27FC236}">
              <a16:creationId xmlns:a16="http://schemas.microsoft.com/office/drawing/2014/main" id="{F3DE20D8-FC5C-4227-B460-8E7B55207DD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5" name="Text Box 17">
          <a:extLst>
            <a:ext uri="{FF2B5EF4-FFF2-40B4-BE49-F238E27FC236}">
              <a16:creationId xmlns:a16="http://schemas.microsoft.com/office/drawing/2014/main" id="{1DE4E476-AA7C-478F-9D29-DDBD81CC118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6" name="Text Box 18">
          <a:extLst>
            <a:ext uri="{FF2B5EF4-FFF2-40B4-BE49-F238E27FC236}">
              <a16:creationId xmlns:a16="http://schemas.microsoft.com/office/drawing/2014/main" id="{AB8C73F3-56DE-41E3-A079-2EA1EEE369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7" name="Text Box 19">
          <a:extLst>
            <a:ext uri="{FF2B5EF4-FFF2-40B4-BE49-F238E27FC236}">
              <a16:creationId xmlns:a16="http://schemas.microsoft.com/office/drawing/2014/main" id="{10A150CE-F57F-4499-BB6E-744124283EE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98" name="Text Box 15">
          <a:extLst>
            <a:ext uri="{FF2B5EF4-FFF2-40B4-BE49-F238E27FC236}">
              <a16:creationId xmlns:a16="http://schemas.microsoft.com/office/drawing/2014/main" id="{ACF88D3E-D1C1-4051-BCE8-EA1DCA1E0EEA}"/>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9" name="Text Box 16">
          <a:extLst>
            <a:ext uri="{FF2B5EF4-FFF2-40B4-BE49-F238E27FC236}">
              <a16:creationId xmlns:a16="http://schemas.microsoft.com/office/drawing/2014/main" id="{6331569B-F128-4AB4-8EC3-4D76F3CC05F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0" name="Text Box 17">
          <a:extLst>
            <a:ext uri="{FF2B5EF4-FFF2-40B4-BE49-F238E27FC236}">
              <a16:creationId xmlns:a16="http://schemas.microsoft.com/office/drawing/2014/main" id="{21E4CA2B-BD60-4A27-B887-CA7072EBF89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1" name="Text Box 18">
          <a:extLst>
            <a:ext uri="{FF2B5EF4-FFF2-40B4-BE49-F238E27FC236}">
              <a16:creationId xmlns:a16="http://schemas.microsoft.com/office/drawing/2014/main" id="{DBDA0402-BDD2-486B-894E-449C43B68B3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2" name="Text Box 19">
          <a:extLst>
            <a:ext uri="{FF2B5EF4-FFF2-40B4-BE49-F238E27FC236}">
              <a16:creationId xmlns:a16="http://schemas.microsoft.com/office/drawing/2014/main" id="{12BCB67A-5447-4349-961A-73B7AE93D5F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3" name="Text Box 16">
          <a:extLst>
            <a:ext uri="{FF2B5EF4-FFF2-40B4-BE49-F238E27FC236}">
              <a16:creationId xmlns:a16="http://schemas.microsoft.com/office/drawing/2014/main" id="{AE5AB00A-7E20-4C94-9C05-8F007480453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4" name="Text Box 17">
          <a:extLst>
            <a:ext uri="{FF2B5EF4-FFF2-40B4-BE49-F238E27FC236}">
              <a16:creationId xmlns:a16="http://schemas.microsoft.com/office/drawing/2014/main" id="{C591F1D2-6DC5-4931-8D82-BC9B7971F0E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5" name="Text Box 18">
          <a:extLst>
            <a:ext uri="{FF2B5EF4-FFF2-40B4-BE49-F238E27FC236}">
              <a16:creationId xmlns:a16="http://schemas.microsoft.com/office/drawing/2014/main" id="{703EE694-D58F-4392-BC15-BDA9AE9986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9">
          <a:extLst>
            <a:ext uri="{FF2B5EF4-FFF2-40B4-BE49-F238E27FC236}">
              <a16:creationId xmlns:a16="http://schemas.microsoft.com/office/drawing/2014/main" id="{07A75BBF-F655-4B5A-B851-B3D9F481B7B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7" name="Text Box 16">
          <a:extLst>
            <a:ext uri="{FF2B5EF4-FFF2-40B4-BE49-F238E27FC236}">
              <a16:creationId xmlns:a16="http://schemas.microsoft.com/office/drawing/2014/main" id="{E222232E-F45E-4F44-B369-9F566DBE04C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8" name="Text Box 17">
          <a:extLst>
            <a:ext uri="{FF2B5EF4-FFF2-40B4-BE49-F238E27FC236}">
              <a16:creationId xmlns:a16="http://schemas.microsoft.com/office/drawing/2014/main" id="{83309BB8-A392-45D9-970F-32675B7EA2D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9" name="Text Box 18">
          <a:extLst>
            <a:ext uri="{FF2B5EF4-FFF2-40B4-BE49-F238E27FC236}">
              <a16:creationId xmlns:a16="http://schemas.microsoft.com/office/drawing/2014/main" id="{88DAC8DA-18CE-4FFF-A5E3-CD819679997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10" name="Text Box 19">
          <a:extLst>
            <a:ext uri="{FF2B5EF4-FFF2-40B4-BE49-F238E27FC236}">
              <a16:creationId xmlns:a16="http://schemas.microsoft.com/office/drawing/2014/main" id="{34DCBC41-7EB0-45FE-A36E-C9FD656A7D1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1" name="Text Box 16">
          <a:extLst>
            <a:ext uri="{FF2B5EF4-FFF2-40B4-BE49-F238E27FC236}">
              <a16:creationId xmlns:a16="http://schemas.microsoft.com/office/drawing/2014/main" id="{0FBE52A8-9651-4BAE-9974-5DC4F41A5F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2" name="Text Box 17">
          <a:extLst>
            <a:ext uri="{FF2B5EF4-FFF2-40B4-BE49-F238E27FC236}">
              <a16:creationId xmlns:a16="http://schemas.microsoft.com/office/drawing/2014/main" id="{FFE5DC1D-511B-4C6E-ACD5-ECA7C604EE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3" name="Text Box 18">
          <a:extLst>
            <a:ext uri="{FF2B5EF4-FFF2-40B4-BE49-F238E27FC236}">
              <a16:creationId xmlns:a16="http://schemas.microsoft.com/office/drawing/2014/main" id="{AF62F599-A901-49DF-B58F-77BBF83CAB5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4" name="Text Box 19">
          <a:extLst>
            <a:ext uri="{FF2B5EF4-FFF2-40B4-BE49-F238E27FC236}">
              <a16:creationId xmlns:a16="http://schemas.microsoft.com/office/drawing/2014/main" id="{DA6DA5F5-52A0-44DA-B0AC-FB284B6C535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15" name="Text Box 15">
          <a:extLst>
            <a:ext uri="{FF2B5EF4-FFF2-40B4-BE49-F238E27FC236}">
              <a16:creationId xmlns:a16="http://schemas.microsoft.com/office/drawing/2014/main" id="{CA76111E-C854-416C-B86A-0599E29FDF78}"/>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6" name="Text Box 16">
          <a:extLst>
            <a:ext uri="{FF2B5EF4-FFF2-40B4-BE49-F238E27FC236}">
              <a16:creationId xmlns:a16="http://schemas.microsoft.com/office/drawing/2014/main" id="{E91662B5-D08B-4C27-B6DE-13D1466628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7" name="Text Box 17">
          <a:extLst>
            <a:ext uri="{FF2B5EF4-FFF2-40B4-BE49-F238E27FC236}">
              <a16:creationId xmlns:a16="http://schemas.microsoft.com/office/drawing/2014/main" id="{D3155AF3-B514-4459-A4C8-93F2089AC57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8" name="Text Box 18">
          <a:extLst>
            <a:ext uri="{FF2B5EF4-FFF2-40B4-BE49-F238E27FC236}">
              <a16:creationId xmlns:a16="http://schemas.microsoft.com/office/drawing/2014/main" id="{9B0CA599-4CD5-4C6E-9F1F-243CB9BFF2A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9" name="Text Box 19">
          <a:extLst>
            <a:ext uri="{FF2B5EF4-FFF2-40B4-BE49-F238E27FC236}">
              <a16:creationId xmlns:a16="http://schemas.microsoft.com/office/drawing/2014/main" id="{E401295E-4C25-47D4-959A-C2DD862C2F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0" name="Text Box 15">
          <a:extLst>
            <a:ext uri="{FF2B5EF4-FFF2-40B4-BE49-F238E27FC236}">
              <a16:creationId xmlns:a16="http://schemas.microsoft.com/office/drawing/2014/main" id="{B7445292-83BA-43C0-9A25-7B1EC3E4D70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21" name="Text Box 15">
          <a:extLst>
            <a:ext uri="{FF2B5EF4-FFF2-40B4-BE49-F238E27FC236}">
              <a16:creationId xmlns:a16="http://schemas.microsoft.com/office/drawing/2014/main" id="{E65E139D-B2B3-4F80-8FA8-A530B5765BA2}"/>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2" name="Text Box 16">
          <a:extLst>
            <a:ext uri="{FF2B5EF4-FFF2-40B4-BE49-F238E27FC236}">
              <a16:creationId xmlns:a16="http://schemas.microsoft.com/office/drawing/2014/main" id="{8AE54B38-7E87-4980-9409-73FA698E70A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3" name="Text Box 17">
          <a:extLst>
            <a:ext uri="{FF2B5EF4-FFF2-40B4-BE49-F238E27FC236}">
              <a16:creationId xmlns:a16="http://schemas.microsoft.com/office/drawing/2014/main" id="{E3403FA3-807E-4554-9E04-37938DE751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4" name="Text Box 18">
          <a:extLst>
            <a:ext uri="{FF2B5EF4-FFF2-40B4-BE49-F238E27FC236}">
              <a16:creationId xmlns:a16="http://schemas.microsoft.com/office/drawing/2014/main" id="{43909174-2D97-43A6-8DF6-E681BDB471B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25" name="Text Box 15">
          <a:extLst>
            <a:ext uri="{FF2B5EF4-FFF2-40B4-BE49-F238E27FC236}">
              <a16:creationId xmlns:a16="http://schemas.microsoft.com/office/drawing/2014/main" id="{7CECCE13-FD29-438A-B235-6968979628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6" name="Text Box 16">
          <a:extLst>
            <a:ext uri="{FF2B5EF4-FFF2-40B4-BE49-F238E27FC236}">
              <a16:creationId xmlns:a16="http://schemas.microsoft.com/office/drawing/2014/main" id="{89CFEB50-C5CE-40FC-B070-FF0910EC1B1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7" name="Text Box 17">
          <a:extLst>
            <a:ext uri="{FF2B5EF4-FFF2-40B4-BE49-F238E27FC236}">
              <a16:creationId xmlns:a16="http://schemas.microsoft.com/office/drawing/2014/main" id="{A16735C0-B028-46EB-BE7F-9D65673C0E4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8" name="Text Box 18">
          <a:extLst>
            <a:ext uri="{FF2B5EF4-FFF2-40B4-BE49-F238E27FC236}">
              <a16:creationId xmlns:a16="http://schemas.microsoft.com/office/drawing/2014/main" id="{51C45C18-953D-4D83-AFCA-C9EB330D2C1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9" name="Text Box 19">
          <a:extLst>
            <a:ext uri="{FF2B5EF4-FFF2-40B4-BE49-F238E27FC236}">
              <a16:creationId xmlns:a16="http://schemas.microsoft.com/office/drawing/2014/main" id="{8FB74678-243B-4CB8-83A2-1C36427DE94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30" name="Text Box 15">
          <a:extLst>
            <a:ext uri="{FF2B5EF4-FFF2-40B4-BE49-F238E27FC236}">
              <a16:creationId xmlns:a16="http://schemas.microsoft.com/office/drawing/2014/main" id="{C61B0380-6748-4C71-96F0-B1106218966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1" name="Text Box 16">
          <a:extLst>
            <a:ext uri="{FF2B5EF4-FFF2-40B4-BE49-F238E27FC236}">
              <a16:creationId xmlns:a16="http://schemas.microsoft.com/office/drawing/2014/main" id="{882DE59C-B281-4BDA-95E3-F93B5F2ADAB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2" name="Text Box 17">
          <a:extLst>
            <a:ext uri="{FF2B5EF4-FFF2-40B4-BE49-F238E27FC236}">
              <a16:creationId xmlns:a16="http://schemas.microsoft.com/office/drawing/2014/main" id="{74A079B2-8BD0-4698-B3B4-76060A5CC18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3" name="Text Box 18">
          <a:extLst>
            <a:ext uri="{FF2B5EF4-FFF2-40B4-BE49-F238E27FC236}">
              <a16:creationId xmlns:a16="http://schemas.microsoft.com/office/drawing/2014/main" id="{3DA92250-36BE-4307-BDF9-FE7B6F3683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4" name="Text Box 19">
          <a:extLst>
            <a:ext uri="{FF2B5EF4-FFF2-40B4-BE49-F238E27FC236}">
              <a16:creationId xmlns:a16="http://schemas.microsoft.com/office/drawing/2014/main" id="{E93D9B7B-B4B7-4BEB-87A3-B9BDABCE497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5" name="Text Box 16">
          <a:extLst>
            <a:ext uri="{FF2B5EF4-FFF2-40B4-BE49-F238E27FC236}">
              <a16:creationId xmlns:a16="http://schemas.microsoft.com/office/drawing/2014/main" id="{2FF7D320-DD82-4734-B722-86B8BDFED56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6" name="Text Box 17">
          <a:extLst>
            <a:ext uri="{FF2B5EF4-FFF2-40B4-BE49-F238E27FC236}">
              <a16:creationId xmlns:a16="http://schemas.microsoft.com/office/drawing/2014/main" id="{C212BAE7-DC01-4442-A4F8-DAC904315BE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7" name="Text Box 18">
          <a:extLst>
            <a:ext uri="{FF2B5EF4-FFF2-40B4-BE49-F238E27FC236}">
              <a16:creationId xmlns:a16="http://schemas.microsoft.com/office/drawing/2014/main" id="{D992C79E-2D35-4210-AC20-340B0A344D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9">
          <a:extLst>
            <a:ext uri="{FF2B5EF4-FFF2-40B4-BE49-F238E27FC236}">
              <a16:creationId xmlns:a16="http://schemas.microsoft.com/office/drawing/2014/main" id="{587019BB-373E-48F9-A6A2-1C403E1C780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39" name="Text Box 16">
          <a:extLst>
            <a:ext uri="{FF2B5EF4-FFF2-40B4-BE49-F238E27FC236}">
              <a16:creationId xmlns:a16="http://schemas.microsoft.com/office/drawing/2014/main" id="{039EAAA2-42D5-4D10-ABD3-E8BF74E1ECE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0" name="Text Box 17">
          <a:extLst>
            <a:ext uri="{FF2B5EF4-FFF2-40B4-BE49-F238E27FC236}">
              <a16:creationId xmlns:a16="http://schemas.microsoft.com/office/drawing/2014/main" id="{EE53F973-ACFA-4B5E-AA01-43C62DF346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1" name="Text Box 18">
          <a:extLst>
            <a:ext uri="{FF2B5EF4-FFF2-40B4-BE49-F238E27FC236}">
              <a16:creationId xmlns:a16="http://schemas.microsoft.com/office/drawing/2014/main" id="{02F0938E-C87B-468A-AA19-BE3F7B53643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2" name="Text Box 19">
          <a:extLst>
            <a:ext uri="{FF2B5EF4-FFF2-40B4-BE49-F238E27FC236}">
              <a16:creationId xmlns:a16="http://schemas.microsoft.com/office/drawing/2014/main" id="{93BE9296-A2B5-4BCA-925D-1BC0D12796D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3" name="Text Box 16">
          <a:extLst>
            <a:ext uri="{FF2B5EF4-FFF2-40B4-BE49-F238E27FC236}">
              <a16:creationId xmlns:a16="http://schemas.microsoft.com/office/drawing/2014/main" id="{A27A40DF-0D18-49B0-BD93-5CFD90B8589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4" name="Text Box 17">
          <a:extLst>
            <a:ext uri="{FF2B5EF4-FFF2-40B4-BE49-F238E27FC236}">
              <a16:creationId xmlns:a16="http://schemas.microsoft.com/office/drawing/2014/main" id="{71934A29-F365-4915-BF6F-D5AEAA73CFBF}"/>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5" name="Text Box 18">
          <a:extLst>
            <a:ext uri="{FF2B5EF4-FFF2-40B4-BE49-F238E27FC236}">
              <a16:creationId xmlns:a16="http://schemas.microsoft.com/office/drawing/2014/main" id="{4AB0AB48-2EC4-4697-82DF-7789B42ED95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6" name="Text Box 19">
          <a:extLst>
            <a:ext uri="{FF2B5EF4-FFF2-40B4-BE49-F238E27FC236}">
              <a16:creationId xmlns:a16="http://schemas.microsoft.com/office/drawing/2014/main" id="{409C1445-345E-46B2-A74D-F25F9245011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47" name="Text Box 15">
          <a:extLst>
            <a:ext uri="{FF2B5EF4-FFF2-40B4-BE49-F238E27FC236}">
              <a16:creationId xmlns:a16="http://schemas.microsoft.com/office/drawing/2014/main" id="{4E222D49-160C-4B83-AB38-017B6554804F}"/>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8" name="Text Box 16">
          <a:extLst>
            <a:ext uri="{FF2B5EF4-FFF2-40B4-BE49-F238E27FC236}">
              <a16:creationId xmlns:a16="http://schemas.microsoft.com/office/drawing/2014/main" id="{B86652A1-8E02-40F8-928E-B5D5A3560B3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9" name="Text Box 17">
          <a:extLst>
            <a:ext uri="{FF2B5EF4-FFF2-40B4-BE49-F238E27FC236}">
              <a16:creationId xmlns:a16="http://schemas.microsoft.com/office/drawing/2014/main" id="{11364C4D-CFFE-469D-9EDB-F7EDAA72C02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0" name="Text Box 18">
          <a:extLst>
            <a:ext uri="{FF2B5EF4-FFF2-40B4-BE49-F238E27FC236}">
              <a16:creationId xmlns:a16="http://schemas.microsoft.com/office/drawing/2014/main" id="{1CF41C3F-2CD3-4B42-A7B1-F61A36254B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1" name="Text Box 19">
          <a:extLst>
            <a:ext uri="{FF2B5EF4-FFF2-40B4-BE49-F238E27FC236}">
              <a16:creationId xmlns:a16="http://schemas.microsoft.com/office/drawing/2014/main" id="{4C2099A1-3611-46F0-9E7A-F35389C790A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52" name="Text Box 15">
          <a:extLst>
            <a:ext uri="{FF2B5EF4-FFF2-40B4-BE49-F238E27FC236}">
              <a16:creationId xmlns:a16="http://schemas.microsoft.com/office/drawing/2014/main" id="{68699578-2FCC-48B6-AD5C-BD912199903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3" name="Text Box 16">
          <a:extLst>
            <a:ext uri="{FF2B5EF4-FFF2-40B4-BE49-F238E27FC236}">
              <a16:creationId xmlns:a16="http://schemas.microsoft.com/office/drawing/2014/main" id="{7F7F9907-2EEB-428C-A3E6-268F13BFE2F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4" name="Text Box 17">
          <a:extLst>
            <a:ext uri="{FF2B5EF4-FFF2-40B4-BE49-F238E27FC236}">
              <a16:creationId xmlns:a16="http://schemas.microsoft.com/office/drawing/2014/main" id="{34ACA3B1-1E8D-4D6A-A1C3-474CDAB18CD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5" name="Text Box 18">
          <a:extLst>
            <a:ext uri="{FF2B5EF4-FFF2-40B4-BE49-F238E27FC236}">
              <a16:creationId xmlns:a16="http://schemas.microsoft.com/office/drawing/2014/main" id="{ED1AD5B3-783C-4BF5-9B5F-5DDD9D44CF1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6">
          <a:extLst>
            <a:ext uri="{FF2B5EF4-FFF2-40B4-BE49-F238E27FC236}">
              <a16:creationId xmlns:a16="http://schemas.microsoft.com/office/drawing/2014/main" id="{2CA5FCF0-374A-4BC3-9C93-6924513BEFB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7" name="Text Box 17">
          <a:extLst>
            <a:ext uri="{FF2B5EF4-FFF2-40B4-BE49-F238E27FC236}">
              <a16:creationId xmlns:a16="http://schemas.microsoft.com/office/drawing/2014/main" id="{C987B57B-44A1-4624-9591-3F09531DDA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8" name="Text Box 18">
          <a:extLst>
            <a:ext uri="{FF2B5EF4-FFF2-40B4-BE49-F238E27FC236}">
              <a16:creationId xmlns:a16="http://schemas.microsoft.com/office/drawing/2014/main" id="{2E5CA998-7711-47EC-95C3-935C204177A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9" name="Text Box 19">
          <a:extLst>
            <a:ext uri="{FF2B5EF4-FFF2-40B4-BE49-F238E27FC236}">
              <a16:creationId xmlns:a16="http://schemas.microsoft.com/office/drawing/2014/main" id="{1A2003AA-D797-4F5C-B86E-0CFEE864317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60" name="Text Box 15">
          <a:extLst>
            <a:ext uri="{FF2B5EF4-FFF2-40B4-BE49-F238E27FC236}">
              <a16:creationId xmlns:a16="http://schemas.microsoft.com/office/drawing/2014/main" id="{519E31B6-8441-4FBE-9E5D-7FFEDEF71E30}"/>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D5EBA969-262D-45AC-A1C8-3D9C9941EAC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6CBE1F40-FC5B-401A-BE67-4FB317F033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583BC9C1-7272-421D-A216-742047E024F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AAF280F7-CC49-4A70-A661-9987EF20A8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5" name="Text Box 16">
          <a:extLst>
            <a:ext uri="{FF2B5EF4-FFF2-40B4-BE49-F238E27FC236}">
              <a16:creationId xmlns:a16="http://schemas.microsoft.com/office/drawing/2014/main" id="{D59FFB30-49DC-4501-94AB-352DFF7BCF6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6" name="Text Box 17">
          <a:extLst>
            <a:ext uri="{FF2B5EF4-FFF2-40B4-BE49-F238E27FC236}">
              <a16:creationId xmlns:a16="http://schemas.microsoft.com/office/drawing/2014/main" id="{D08BE0FC-D3EE-4230-AB96-37EFF1BE63B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7" name="Text Box 18">
          <a:extLst>
            <a:ext uri="{FF2B5EF4-FFF2-40B4-BE49-F238E27FC236}">
              <a16:creationId xmlns:a16="http://schemas.microsoft.com/office/drawing/2014/main" id="{D859AE02-B66E-4823-ACC8-55E96B76734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8" name="Text Box 19">
          <a:extLst>
            <a:ext uri="{FF2B5EF4-FFF2-40B4-BE49-F238E27FC236}">
              <a16:creationId xmlns:a16="http://schemas.microsoft.com/office/drawing/2014/main" id="{2779FF76-DD9D-4D7F-903C-228C640E849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69" name="Text Box 16">
          <a:extLst>
            <a:ext uri="{FF2B5EF4-FFF2-40B4-BE49-F238E27FC236}">
              <a16:creationId xmlns:a16="http://schemas.microsoft.com/office/drawing/2014/main" id="{CBC47FD0-8AAE-4BA6-B55F-F875AA06B44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0" name="Text Box 17">
          <a:extLst>
            <a:ext uri="{FF2B5EF4-FFF2-40B4-BE49-F238E27FC236}">
              <a16:creationId xmlns:a16="http://schemas.microsoft.com/office/drawing/2014/main" id="{B4240A03-E897-47AD-AA7D-9166A1EB1EF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1" name="Text Box 18">
          <a:extLst>
            <a:ext uri="{FF2B5EF4-FFF2-40B4-BE49-F238E27FC236}">
              <a16:creationId xmlns:a16="http://schemas.microsoft.com/office/drawing/2014/main" id="{2E915010-8786-4D8F-8893-0FEEB2A71F9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2" name="Text Box 19">
          <a:extLst>
            <a:ext uri="{FF2B5EF4-FFF2-40B4-BE49-F238E27FC236}">
              <a16:creationId xmlns:a16="http://schemas.microsoft.com/office/drawing/2014/main" id="{95BAB3E8-39E8-4D03-BDD7-E850EFE343E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3" name="Text Box 16">
          <a:extLst>
            <a:ext uri="{FF2B5EF4-FFF2-40B4-BE49-F238E27FC236}">
              <a16:creationId xmlns:a16="http://schemas.microsoft.com/office/drawing/2014/main" id="{6F607CE7-5226-4E97-875F-3DC0A502ADC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4" name="Text Box 17">
          <a:extLst>
            <a:ext uri="{FF2B5EF4-FFF2-40B4-BE49-F238E27FC236}">
              <a16:creationId xmlns:a16="http://schemas.microsoft.com/office/drawing/2014/main" id="{7D58D521-3F70-49B7-ADA6-B18E34ADC31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5" name="Text Box 18">
          <a:extLst>
            <a:ext uri="{FF2B5EF4-FFF2-40B4-BE49-F238E27FC236}">
              <a16:creationId xmlns:a16="http://schemas.microsoft.com/office/drawing/2014/main" id="{6DDE8CB0-5891-4EEB-B757-F34D72F98DF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6" name="Text Box 19">
          <a:extLst>
            <a:ext uri="{FF2B5EF4-FFF2-40B4-BE49-F238E27FC236}">
              <a16:creationId xmlns:a16="http://schemas.microsoft.com/office/drawing/2014/main" id="{E28255FE-F371-4867-879E-8DA4669088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77" name="Text Box 15">
          <a:extLst>
            <a:ext uri="{FF2B5EF4-FFF2-40B4-BE49-F238E27FC236}">
              <a16:creationId xmlns:a16="http://schemas.microsoft.com/office/drawing/2014/main" id="{912C4E58-9E76-4B97-864B-784EE1941BA1}"/>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8" name="Text Box 16">
          <a:extLst>
            <a:ext uri="{FF2B5EF4-FFF2-40B4-BE49-F238E27FC236}">
              <a16:creationId xmlns:a16="http://schemas.microsoft.com/office/drawing/2014/main" id="{C81066D0-E2EC-4939-A3AB-CB3EAC29E73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9" name="Text Box 17">
          <a:extLst>
            <a:ext uri="{FF2B5EF4-FFF2-40B4-BE49-F238E27FC236}">
              <a16:creationId xmlns:a16="http://schemas.microsoft.com/office/drawing/2014/main" id="{3BCA3793-DB03-4592-9769-190F59A3E6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0" name="Text Box 18">
          <a:extLst>
            <a:ext uri="{FF2B5EF4-FFF2-40B4-BE49-F238E27FC236}">
              <a16:creationId xmlns:a16="http://schemas.microsoft.com/office/drawing/2014/main" id="{47AEB72A-7050-41F0-8CAC-AB52CDE03B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1" name="Text Box 19">
          <a:extLst>
            <a:ext uri="{FF2B5EF4-FFF2-40B4-BE49-F238E27FC236}">
              <a16:creationId xmlns:a16="http://schemas.microsoft.com/office/drawing/2014/main" id="{11FFDBFA-8FDC-4551-B1C9-922D39F253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82" name="Text Box 15">
          <a:extLst>
            <a:ext uri="{FF2B5EF4-FFF2-40B4-BE49-F238E27FC236}">
              <a16:creationId xmlns:a16="http://schemas.microsoft.com/office/drawing/2014/main" id="{6D3C2D19-497C-4F0E-8DCF-06B941AE488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3" name="Text Box 16">
          <a:extLst>
            <a:ext uri="{FF2B5EF4-FFF2-40B4-BE49-F238E27FC236}">
              <a16:creationId xmlns:a16="http://schemas.microsoft.com/office/drawing/2014/main" id="{5DA72008-E34B-44ED-9D14-74BF62A0061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4" name="Text Box 17">
          <a:extLst>
            <a:ext uri="{FF2B5EF4-FFF2-40B4-BE49-F238E27FC236}">
              <a16:creationId xmlns:a16="http://schemas.microsoft.com/office/drawing/2014/main" id="{D0322937-1467-48B1-8992-D332B0003D9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5" name="Text Box 18">
          <a:extLst>
            <a:ext uri="{FF2B5EF4-FFF2-40B4-BE49-F238E27FC236}">
              <a16:creationId xmlns:a16="http://schemas.microsoft.com/office/drawing/2014/main" id="{247CC93C-E3B1-4028-82A5-8D931F6FA26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6">
          <a:extLst>
            <a:ext uri="{FF2B5EF4-FFF2-40B4-BE49-F238E27FC236}">
              <a16:creationId xmlns:a16="http://schemas.microsoft.com/office/drawing/2014/main" id="{62941E99-B249-4BCD-A158-192E3AAD1AB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7" name="Text Box 17">
          <a:extLst>
            <a:ext uri="{FF2B5EF4-FFF2-40B4-BE49-F238E27FC236}">
              <a16:creationId xmlns:a16="http://schemas.microsoft.com/office/drawing/2014/main" id="{19AFC083-4067-4A91-A077-1420AAA42AA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8" name="Text Box 18">
          <a:extLst>
            <a:ext uri="{FF2B5EF4-FFF2-40B4-BE49-F238E27FC236}">
              <a16:creationId xmlns:a16="http://schemas.microsoft.com/office/drawing/2014/main" id="{18B35A5D-62AF-441E-A0A5-9015385E94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9" name="Text Box 19">
          <a:extLst>
            <a:ext uri="{FF2B5EF4-FFF2-40B4-BE49-F238E27FC236}">
              <a16:creationId xmlns:a16="http://schemas.microsoft.com/office/drawing/2014/main" id="{399FD306-08F7-46FB-90D9-3D3C2A69EAE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0" name="Text Box 16">
          <a:extLst>
            <a:ext uri="{FF2B5EF4-FFF2-40B4-BE49-F238E27FC236}">
              <a16:creationId xmlns:a16="http://schemas.microsoft.com/office/drawing/2014/main" id="{800DC033-F387-4680-A74E-29AB3DA4F60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1" name="Text Box 17">
          <a:extLst>
            <a:ext uri="{FF2B5EF4-FFF2-40B4-BE49-F238E27FC236}">
              <a16:creationId xmlns:a16="http://schemas.microsoft.com/office/drawing/2014/main" id="{C310EC06-1F6A-43B8-95B0-22EC23D0154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2" name="Text Box 18">
          <a:extLst>
            <a:ext uri="{FF2B5EF4-FFF2-40B4-BE49-F238E27FC236}">
              <a16:creationId xmlns:a16="http://schemas.microsoft.com/office/drawing/2014/main" id="{CDD25F79-EE40-462F-A362-4759F0046D8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3" name="Text Box 19">
          <a:extLst>
            <a:ext uri="{FF2B5EF4-FFF2-40B4-BE49-F238E27FC236}">
              <a16:creationId xmlns:a16="http://schemas.microsoft.com/office/drawing/2014/main" id="{2A795B3D-A5D4-4F1E-AA8C-DF2C12632B5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4" name="Text Box 16">
          <a:extLst>
            <a:ext uri="{FF2B5EF4-FFF2-40B4-BE49-F238E27FC236}">
              <a16:creationId xmlns:a16="http://schemas.microsoft.com/office/drawing/2014/main" id="{C4DB2209-B23F-4FF1-B900-21BEB8C32E9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5" name="Text Box 17">
          <a:extLst>
            <a:ext uri="{FF2B5EF4-FFF2-40B4-BE49-F238E27FC236}">
              <a16:creationId xmlns:a16="http://schemas.microsoft.com/office/drawing/2014/main" id="{6CA590D9-9073-48CE-93B6-7CC8EB8377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6" name="Text Box 18">
          <a:extLst>
            <a:ext uri="{FF2B5EF4-FFF2-40B4-BE49-F238E27FC236}">
              <a16:creationId xmlns:a16="http://schemas.microsoft.com/office/drawing/2014/main" id="{2753AC8E-12B9-4A30-A3D9-0CE5C2F873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7" name="Text Box 19">
          <a:extLst>
            <a:ext uri="{FF2B5EF4-FFF2-40B4-BE49-F238E27FC236}">
              <a16:creationId xmlns:a16="http://schemas.microsoft.com/office/drawing/2014/main" id="{B41901EA-9202-4119-B214-395C4F506A9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8" name="Text Box 16">
          <a:extLst>
            <a:ext uri="{FF2B5EF4-FFF2-40B4-BE49-F238E27FC236}">
              <a16:creationId xmlns:a16="http://schemas.microsoft.com/office/drawing/2014/main" id="{5107B880-6B2E-4E9C-BEC5-24BF74DF917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9" name="Text Box 17">
          <a:extLst>
            <a:ext uri="{FF2B5EF4-FFF2-40B4-BE49-F238E27FC236}">
              <a16:creationId xmlns:a16="http://schemas.microsoft.com/office/drawing/2014/main" id="{C686580F-F226-48D6-8980-F474D6882E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0" name="Text Box 18">
          <a:extLst>
            <a:ext uri="{FF2B5EF4-FFF2-40B4-BE49-F238E27FC236}">
              <a16:creationId xmlns:a16="http://schemas.microsoft.com/office/drawing/2014/main" id="{D523AB8B-EBE4-4CB3-AA41-259C7FB1CD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1" name="Text Box 19">
          <a:extLst>
            <a:ext uri="{FF2B5EF4-FFF2-40B4-BE49-F238E27FC236}">
              <a16:creationId xmlns:a16="http://schemas.microsoft.com/office/drawing/2014/main" id="{1378A20D-6CA4-43BB-887B-3C5DC53D339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2" name="Text Box 16">
          <a:extLst>
            <a:ext uri="{FF2B5EF4-FFF2-40B4-BE49-F238E27FC236}">
              <a16:creationId xmlns:a16="http://schemas.microsoft.com/office/drawing/2014/main" id="{F0377ADE-07FD-4742-8512-F3E952442998}"/>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3" name="Text Box 17">
          <a:extLst>
            <a:ext uri="{FF2B5EF4-FFF2-40B4-BE49-F238E27FC236}">
              <a16:creationId xmlns:a16="http://schemas.microsoft.com/office/drawing/2014/main" id="{00FF1A14-B591-494A-B083-9D3F7402278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4" name="Text Box 18">
          <a:extLst>
            <a:ext uri="{FF2B5EF4-FFF2-40B4-BE49-F238E27FC236}">
              <a16:creationId xmlns:a16="http://schemas.microsoft.com/office/drawing/2014/main" id="{01F4A98D-315A-433B-986D-91D7F4EA2A5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5" name="Text Box 19">
          <a:extLst>
            <a:ext uri="{FF2B5EF4-FFF2-40B4-BE49-F238E27FC236}">
              <a16:creationId xmlns:a16="http://schemas.microsoft.com/office/drawing/2014/main" id="{8FC9546C-5CEA-49AB-BC90-BA3FBDD9040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06" name="Text Box 15">
          <a:extLst>
            <a:ext uri="{FF2B5EF4-FFF2-40B4-BE49-F238E27FC236}">
              <a16:creationId xmlns:a16="http://schemas.microsoft.com/office/drawing/2014/main" id="{F3E2786E-4649-4222-8B56-08B52AEFB94B}"/>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7" name="Text Box 16">
          <a:extLst>
            <a:ext uri="{FF2B5EF4-FFF2-40B4-BE49-F238E27FC236}">
              <a16:creationId xmlns:a16="http://schemas.microsoft.com/office/drawing/2014/main" id="{DC2E2E06-2532-4E77-B23A-8F1B5DB152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8" name="Text Box 17">
          <a:extLst>
            <a:ext uri="{FF2B5EF4-FFF2-40B4-BE49-F238E27FC236}">
              <a16:creationId xmlns:a16="http://schemas.microsoft.com/office/drawing/2014/main" id="{E3ADBDC6-DFE4-4ABE-9E6D-6354CEECB5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9" name="Text Box 18">
          <a:extLst>
            <a:ext uri="{FF2B5EF4-FFF2-40B4-BE49-F238E27FC236}">
              <a16:creationId xmlns:a16="http://schemas.microsoft.com/office/drawing/2014/main" id="{C7533A55-0A0B-47ED-9338-B528FC9E225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0" name="Text Box 19">
          <a:extLst>
            <a:ext uri="{FF2B5EF4-FFF2-40B4-BE49-F238E27FC236}">
              <a16:creationId xmlns:a16="http://schemas.microsoft.com/office/drawing/2014/main" id="{59D71A79-A8B3-4A56-9A63-898DCFDCB3D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411" name="Text Box 15">
          <a:extLst>
            <a:ext uri="{FF2B5EF4-FFF2-40B4-BE49-F238E27FC236}">
              <a16:creationId xmlns:a16="http://schemas.microsoft.com/office/drawing/2014/main" id="{9052ABA5-C901-414A-B48C-BA076CD3691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2" name="Text Box 16">
          <a:extLst>
            <a:ext uri="{FF2B5EF4-FFF2-40B4-BE49-F238E27FC236}">
              <a16:creationId xmlns:a16="http://schemas.microsoft.com/office/drawing/2014/main" id="{BA18F363-0AA2-44ED-8B83-B898E3C7C4D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3" name="Text Box 17">
          <a:extLst>
            <a:ext uri="{FF2B5EF4-FFF2-40B4-BE49-F238E27FC236}">
              <a16:creationId xmlns:a16="http://schemas.microsoft.com/office/drawing/2014/main" id="{BB1FCBDD-2D89-4094-A16E-09239A40D7A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4" name="Text Box 18">
          <a:extLst>
            <a:ext uri="{FF2B5EF4-FFF2-40B4-BE49-F238E27FC236}">
              <a16:creationId xmlns:a16="http://schemas.microsoft.com/office/drawing/2014/main" id="{0AF337EA-8021-4269-876D-DCCFC413124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6">
          <a:extLst>
            <a:ext uri="{FF2B5EF4-FFF2-40B4-BE49-F238E27FC236}">
              <a16:creationId xmlns:a16="http://schemas.microsoft.com/office/drawing/2014/main" id="{2AC11A5F-3D0D-4772-8B60-692EC4E2ED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6" name="Text Box 17">
          <a:extLst>
            <a:ext uri="{FF2B5EF4-FFF2-40B4-BE49-F238E27FC236}">
              <a16:creationId xmlns:a16="http://schemas.microsoft.com/office/drawing/2014/main" id="{26CE8998-1DB4-4926-8D58-68020FBC21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7" name="Text Box 18">
          <a:extLst>
            <a:ext uri="{FF2B5EF4-FFF2-40B4-BE49-F238E27FC236}">
              <a16:creationId xmlns:a16="http://schemas.microsoft.com/office/drawing/2014/main" id="{C3DA0D46-B233-4803-A21B-36B5CBF40EF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8" name="Text Box 19">
          <a:extLst>
            <a:ext uri="{FF2B5EF4-FFF2-40B4-BE49-F238E27FC236}">
              <a16:creationId xmlns:a16="http://schemas.microsoft.com/office/drawing/2014/main" id="{3FAA241C-233B-48D7-89BD-F93E309D4801}"/>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9" name="Text Box 16">
          <a:extLst>
            <a:ext uri="{FF2B5EF4-FFF2-40B4-BE49-F238E27FC236}">
              <a16:creationId xmlns:a16="http://schemas.microsoft.com/office/drawing/2014/main" id="{EDCFF9E4-9AEC-4110-9567-DC239C91AA0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0" name="Text Box 17">
          <a:extLst>
            <a:ext uri="{FF2B5EF4-FFF2-40B4-BE49-F238E27FC236}">
              <a16:creationId xmlns:a16="http://schemas.microsoft.com/office/drawing/2014/main" id="{077F226A-11B1-4E43-B95C-06C888E822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1" name="Text Box 18">
          <a:extLst>
            <a:ext uri="{FF2B5EF4-FFF2-40B4-BE49-F238E27FC236}">
              <a16:creationId xmlns:a16="http://schemas.microsoft.com/office/drawing/2014/main" id="{C318349C-0606-471C-80DA-9E9A5E91E79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2" name="Text Box 19">
          <a:extLst>
            <a:ext uri="{FF2B5EF4-FFF2-40B4-BE49-F238E27FC236}">
              <a16:creationId xmlns:a16="http://schemas.microsoft.com/office/drawing/2014/main" id="{10F3D915-F20A-4454-BE56-CACC79E9F1B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3" name="Text Box 16">
          <a:extLst>
            <a:ext uri="{FF2B5EF4-FFF2-40B4-BE49-F238E27FC236}">
              <a16:creationId xmlns:a16="http://schemas.microsoft.com/office/drawing/2014/main" id="{D3D81895-B8D6-4ACB-8396-E791462128DB}"/>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4" name="Text Box 17">
          <a:extLst>
            <a:ext uri="{FF2B5EF4-FFF2-40B4-BE49-F238E27FC236}">
              <a16:creationId xmlns:a16="http://schemas.microsoft.com/office/drawing/2014/main" id="{80279F49-6140-4084-8028-C3F4AADF8C50}"/>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5" name="Text Box 18">
          <a:extLst>
            <a:ext uri="{FF2B5EF4-FFF2-40B4-BE49-F238E27FC236}">
              <a16:creationId xmlns:a16="http://schemas.microsoft.com/office/drawing/2014/main" id="{61A17B08-3764-4984-93F8-40B910515109}"/>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6" name="Text Box 19">
          <a:extLst>
            <a:ext uri="{FF2B5EF4-FFF2-40B4-BE49-F238E27FC236}">
              <a16:creationId xmlns:a16="http://schemas.microsoft.com/office/drawing/2014/main" id="{837AC72A-EAE6-4023-BE84-957099033FF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7" name="Text Box 16">
          <a:extLst>
            <a:ext uri="{FF2B5EF4-FFF2-40B4-BE49-F238E27FC236}">
              <a16:creationId xmlns:a16="http://schemas.microsoft.com/office/drawing/2014/main" id="{134ABA10-A2A4-4E24-BEA8-ECAC638146A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8" name="Text Box 17">
          <a:extLst>
            <a:ext uri="{FF2B5EF4-FFF2-40B4-BE49-F238E27FC236}">
              <a16:creationId xmlns:a16="http://schemas.microsoft.com/office/drawing/2014/main" id="{3818A3A0-A75F-4E51-B19C-7B1CB7F960F5}"/>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9" name="Text Box 18">
          <a:extLst>
            <a:ext uri="{FF2B5EF4-FFF2-40B4-BE49-F238E27FC236}">
              <a16:creationId xmlns:a16="http://schemas.microsoft.com/office/drawing/2014/main" id="{37920CBC-0454-4527-9125-C07FAE95E397}"/>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30" name="Text Box 19">
          <a:extLst>
            <a:ext uri="{FF2B5EF4-FFF2-40B4-BE49-F238E27FC236}">
              <a16:creationId xmlns:a16="http://schemas.microsoft.com/office/drawing/2014/main" id="{EFCE3820-B599-4569-878A-20ED9135DCB3}"/>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1" name="Text Box 16">
          <a:extLst>
            <a:ext uri="{FF2B5EF4-FFF2-40B4-BE49-F238E27FC236}">
              <a16:creationId xmlns:a16="http://schemas.microsoft.com/office/drawing/2014/main" id="{BEB37BB0-61AB-4EBF-8078-680E92B700BE}"/>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2" name="Text Box 17">
          <a:extLst>
            <a:ext uri="{FF2B5EF4-FFF2-40B4-BE49-F238E27FC236}">
              <a16:creationId xmlns:a16="http://schemas.microsoft.com/office/drawing/2014/main" id="{53B5C51F-FF35-4AF4-A6CE-0B6AC7F0231A}"/>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3" name="Text Box 18">
          <a:extLst>
            <a:ext uri="{FF2B5EF4-FFF2-40B4-BE49-F238E27FC236}">
              <a16:creationId xmlns:a16="http://schemas.microsoft.com/office/drawing/2014/main" id="{4894138B-0DBF-4CDB-B631-548AD324FB4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4" name="Text Box 19">
          <a:extLst>
            <a:ext uri="{FF2B5EF4-FFF2-40B4-BE49-F238E27FC236}">
              <a16:creationId xmlns:a16="http://schemas.microsoft.com/office/drawing/2014/main" id="{58F66584-698A-43EE-B860-E4EE602B352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35" name="Text Box 15">
          <a:extLst>
            <a:ext uri="{FF2B5EF4-FFF2-40B4-BE49-F238E27FC236}">
              <a16:creationId xmlns:a16="http://schemas.microsoft.com/office/drawing/2014/main" id="{64CA0D02-0AE8-40E1-991C-05597713E13A}"/>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6" name="Text Box 16">
          <a:extLst>
            <a:ext uri="{FF2B5EF4-FFF2-40B4-BE49-F238E27FC236}">
              <a16:creationId xmlns:a16="http://schemas.microsoft.com/office/drawing/2014/main" id="{317E69AC-FC7F-4B26-8DB1-78420F8A4FB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7" name="Text Box 17">
          <a:extLst>
            <a:ext uri="{FF2B5EF4-FFF2-40B4-BE49-F238E27FC236}">
              <a16:creationId xmlns:a16="http://schemas.microsoft.com/office/drawing/2014/main" id="{0D4E8BCC-C97F-4650-B3A1-FB33E621FCD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8" name="Text Box 18">
          <a:extLst>
            <a:ext uri="{FF2B5EF4-FFF2-40B4-BE49-F238E27FC236}">
              <a16:creationId xmlns:a16="http://schemas.microsoft.com/office/drawing/2014/main" id="{488A3751-34B7-4619-9096-60B06FF33D73}"/>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9" name="Text Box 19">
          <a:extLst>
            <a:ext uri="{FF2B5EF4-FFF2-40B4-BE49-F238E27FC236}">
              <a16:creationId xmlns:a16="http://schemas.microsoft.com/office/drawing/2014/main" id="{564457EC-BAF8-4FFA-86FF-EFCD6DD55BE8}"/>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504825</xdr:rowOff>
    </xdr:from>
    <xdr:ext cx="95250" cy="442269"/>
    <xdr:sp macro="" textlink="">
      <xdr:nvSpPr>
        <xdr:cNvPr id="1440" name="Text Box 15">
          <a:extLst>
            <a:ext uri="{FF2B5EF4-FFF2-40B4-BE49-F238E27FC236}">
              <a16:creationId xmlns:a16="http://schemas.microsoft.com/office/drawing/2014/main" id="{29ACCA61-88AF-4FD0-B98C-57FCBE3AF4C0}"/>
            </a:ext>
          </a:extLst>
        </xdr:cNvPr>
        <xdr:cNvSpPr txBox="1">
          <a:spLocks noChangeArrowheads="1"/>
        </xdr:cNvSpPr>
      </xdr:nvSpPr>
      <xdr:spPr bwMode="auto">
        <a:xfrm>
          <a:off x="14363700" y="10934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1" name="Text Box 16">
          <a:extLst>
            <a:ext uri="{FF2B5EF4-FFF2-40B4-BE49-F238E27FC236}">
              <a16:creationId xmlns:a16="http://schemas.microsoft.com/office/drawing/2014/main" id="{D8CEC691-E244-4F57-94C2-5E4639529C6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2" name="Text Box 17">
          <a:extLst>
            <a:ext uri="{FF2B5EF4-FFF2-40B4-BE49-F238E27FC236}">
              <a16:creationId xmlns:a16="http://schemas.microsoft.com/office/drawing/2014/main" id="{8B80306F-F056-4B27-91BF-AAF19F6EEC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3" name="Text Box 18">
          <a:extLst>
            <a:ext uri="{FF2B5EF4-FFF2-40B4-BE49-F238E27FC236}">
              <a16:creationId xmlns:a16="http://schemas.microsoft.com/office/drawing/2014/main" id="{D94EF094-8C2E-4625-B84A-9C22FC471CAF}"/>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4" name="Text Box 16">
          <a:extLst>
            <a:ext uri="{FF2B5EF4-FFF2-40B4-BE49-F238E27FC236}">
              <a16:creationId xmlns:a16="http://schemas.microsoft.com/office/drawing/2014/main" id="{C6EAD16C-5D5C-46F7-A3AB-7DB5C464B6E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5" name="Text Box 17">
          <a:extLst>
            <a:ext uri="{FF2B5EF4-FFF2-40B4-BE49-F238E27FC236}">
              <a16:creationId xmlns:a16="http://schemas.microsoft.com/office/drawing/2014/main" id="{0334275F-9AB6-4011-B0D9-1E76C9958F46}"/>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6" name="Text Box 18">
          <a:extLst>
            <a:ext uri="{FF2B5EF4-FFF2-40B4-BE49-F238E27FC236}">
              <a16:creationId xmlns:a16="http://schemas.microsoft.com/office/drawing/2014/main" id="{389AC076-EF87-4CEF-BF92-AA12FD78D8C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7" name="Text Box 19">
          <a:extLst>
            <a:ext uri="{FF2B5EF4-FFF2-40B4-BE49-F238E27FC236}">
              <a16:creationId xmlns:a16="http://schemas.microsoft.com/office/drawing/2014/main" id="{AAA688E1-C4D4-484F-ACDC-AF05A598811A}"/>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8" name="Text Box 16">
          <a:extLst>
            <a:ext uri="{FF2B5EF4-FFF2-40B4-BE49-F238E27FC236}">
              <a16:creationId xmlns:a16="http://schemas.microsoft.com/office/drawing/2014/main" id="{F847ABC4-439A-4EFE-9489-A64FE45D3815}"/>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9" name="Text Box 17">
          <a:extLst>
            <a:ext uri="{FF2B5EF4-FFF2-40B4-BE49-F238E27FC236}">
              <a16:creationId xmlns:a16="http://schemas.microsoft.com/office/drawing/2014/main" id="{308E776E-C8FD-4D45-BBF4-4C568E866289}"/>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50" name="Text Box 18">
          <a:extLst>
            <a:ext uri="{FF2B5EF4-FFF2-40B4-BE49-F238E27FC236}">
              <a16:creationId xmlns:a16="http://schemas.microsoft.com/office/drawing/2014/main" id="{518DFC0A-FD8A-46E2-847A-A791A0FFEEF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51" name="Text Box 15">
          <a:extLst>
            <a:ext uri="{FF2B5EF4-FFF2-40B4-BE49-F238E27FC236}">
              <a16:creationId xmlns:a16="http://schemas.microsoft.com/office/drawing/2014/main" id="{FE901534-9758-4B53-9D4E-998B75889B94}"/>
            </a:ext>
          </a:extLst>
        </xdr:cNvPr>
        <xdr:cNvSpPr txBox="1">
          <a:spLocks noChangeArrowheads="1"/>
        </xdr:cNvSpPr>
      </xdr:nvSpPr>
      <xdr:spPr bwMode="auto">
        <a:xfrm>
          <a:off x="4743450" y="12420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1452" name="Text Box 15">
          <a:extLst>
            <a:ext uri="{FF2B5EF4-FFF2-40B4-BE49-F238E27FC236}">
              <a16:creationId xmlns:a16="http://schemas.microsoft.com/office/drawing/2014/main" id="{0EDFFA06-3421-49F9-9B11-B9008D84C5E6}"/>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53" name="Text Box 15">
          <a:extLst>
            <a:ext uri="{FF2B5EF4-FFF2-40B4-BE49-F238E27FC236}">
              <a16:creationId xmlns:a16="http://schemas.microsoft.com/office/drawing/2014/main" id="{02144A9C-AE57-4CE9-88A0-C2ED5C0E6795}"/>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54" name="Text Box 15">
          <a:extLst>
            <a:ext uri="{FF2B5EF4-FFF2-40B4-BE49-F238E27FC236}">
              <a16:creationId xmlns:a16="http://schemas.microsoft.com/office/drawing/2014/main" id="{8CFCF36D-0275-4073-8389-3F090B033F10}"/>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170392</xdr:rowOff>
    </xdr:from>
    <xdr:ext cx="95250" cy="213632"/>
    <xdr:sp macro="" textlink="">
      <xdr:nvSpPr>
        <xdr:cNvPr id="1455" name="Text Box 15">
          <a:extLst>
            <a:ext uri="{FF2B5EF4-FFF2-40B4-BE49-F238E27FC236}">
              <a16:creationId xmlns:a16="http://schemas.microsoft.com/office/drawing/2014/main" id="{C9894484-495B-475F-99C0-55E26692EA5E}"/>
            </a:ext>
          </a:extLst>
        </xdr:cNvPr>
        <xdr:cNvSpPr txBox="1">
          <a:spLocks noChangeArrowheads="1"/>
        </xdr:cNvSpPr>
      </xdr:nvSpPr>
      <xdr:spPr bwMode="auto">
        <a:xfrm>
          <a:off x="14392275" y="12219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6" name="Text Box 16">
          <a:extLst>
            <a:ext uri="{FF2B5EF4-FFF2-40B4-BE49-F238E27FC236}">
              <a16:creationId xmlns:a16="http://schemas.microsoft.com/office/drawing/2014/main" id="{DF2EC8F8-4435-4ADA-BCD9-1CBC05333EB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7" name="Text Box 17">
          <a:extLst>
            <a:ext uri="{FF2B5EF4-FFF2-40B4-BE49-F238E27FC236}">
              <a16:creationId xmlns:a16="http://schemas.microsoft.com/office/drawing/2014/main" id="{21CFB0A5-F5B7-4C02-8AAE-F04745CAF18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8" name="Text Box 18">
          <a:extLst>
            <a:ext uri="{FF2B5EF4-FFF2-40B4-BE49-F238E27FC236}">
              <a16:creationId xmlns:a16="http://schemas.microsoft.com/office/drawing/2014/main" id="{5A4AD3DC-13DB-4571-AB42-7B0EED6ED92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9" name="Text Box 19">
          <a:extLst>
            <a:ext uri="{FF2B5EF4-FFF2-40B4-BE49-F238E27FC236}">
              <a16:creationId xmlns:a16="http://schemas.microsoft.com/office/drawing/2014/main" id="{EE092C73-1C25-446C-9F82-BD1BE9FADEB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0" name="Text Box 16">
          <a:extLst>
            <a:ext uri="{FF2B5EF4-FFF2-40B4-BE49-F238E27FC236}">
              <a16:creationId xmlns:a16="http://schemas.microsoft.com/office/drawing/2014/main" id="{A153FAB5-C2E7-4B2C-B9F8-58797D7DF13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1" name="Text Box 17">
          <a:extLst>
            <a:ext uri="{FF2B5EF4-FFF2-40B4-BE49-F238E27FC236}">
              <a16:creationId xmlns:a16="http://schemas.microsoft.com/office/drawing/2014/main" id="{041D5621-C65D-4233-9B3D-6B9B71FC936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2" name="Text Box 18">
          <a:extLst>
            <a:ext uri="{FF2B5EF4-FFF2-40B4-BE49-F238E27FC236}">
              <a16:creationId xmlns:a16="http://schemas.microsoft.com/office/drawing/2014/main" id="{43CD8710-F378-40DD-8E04-F1164D63CE9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3" name="Text Box 19">
          <a:extLst>
            <a:ext uri="{FF2B5EF4-FFF2-40B4-BE49-F238E27FC236}">
              <a16:creationId xmlns:a16="http://schemas.microsoft.com/office/drawing/2014/main" id="{51FDBF89-E33E-49AF-8BCD-FD55E999BB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4" name="Text Box 16">
          <a:extLst>
            <a:ext uri="{FF2B5EF4-FFF2-40B4-BE49-F238E27FC236}">
              <a16:creationId xmlns:a16="http://schemas.microsoft.com/office/drawing/2014/main" id="{0C0AA9F7-81C6-4843-908A-1258EE96AEC1}"/>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5" name="Text Box 17">
          <a:extLst>
            <a:ext uri="{FF2B5EF4-FFF2-40B4-BE49-F238E27FC236}">
              <a16:creationId xmlns:a16="http://schemas.microsoft.com/office/drawing/2014/main" id="{D71B659A-8725-4A3C-B6A2-DC93E2EEFF7E}"/>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6" name="Text Box 18">
          <a:extLst>
            <a:ext uri="{FF2B5EF4-FFF2-40B4-BE49-F238E27FC236}">
              <a16:creationId xmlns:a16="http://schemas.microsoft.com/office/drawing/2014/main" id="{564B9FEA-16FA-47E5-B1EC-9F316447F50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7" name="Text Box 19">
          <a:extLst>
            <a:ext uri="{FF2B5EF4-FFF2-40B4-BE49-F238E27FC236}">
              <a16:creationId xmlns:a16="http://schemas.microsoft.com/office/drawing/2014/main" id="{9E4936B4-E0B1-44ED-BB3E-CD8C7452A43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68" name="Text Box 15">
          <a:extLst>
            <a:ext uri="{FF2B5EF4-FFF2-40B4-BE49-F238E27FC236}">
              <a16:creationId xmlns:a16="http://schemas.microsoft.com/office/drawing/2014/main" id="{A64E3620-1FA7-4664-AAAB-3229C0E5E966}"/>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69" name="Text Box 16">
          <a:extLst>
            <a:ext uri="{FF2B5EF4-FFF2-40B4-BE49-F238E27FC236}">
              <a16:creationId xmlns:a16="http://schemas.microsoft.com/office/drawing/2014/main" id="{6E47B5D8-8274-4734-A214-AA42F788B94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0" name="Text Box 17">
          <a:extLst>
            <a:ext uri="{FF2B5EF4-FFF2-40B4-BE49-F238E27FC236}">
              <a16:creationId xmlns:a16="http://schemas.microsoft.com/office/drawing/2014/main" id="{5ED8BE7D-D6BC-4A17-9C3F-65976FB6AA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1" name="Text Box 18">
          <a:extLst>
            <a:ext uri="{FF2B5EF4-FFF2-40B4-BE49-F238E27FC236}">
              <a16:creationId xmlns:a16="http://schemas.microsoft.com/office/drawing/2014/main" id="{03C6C161-57F2-4CE9-8BD5-6FC6F8F04562}"/>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2" name="Text Box 19">
          <a:extLst>
            <a:ext uri="{FF2B5EF4-FFF2-40B4-BE49-F238E27FC236}">
              <a16:creationId xmlns:a16="http://schemas.microsoft.com/office/drawing/2014/main" id="{8C61411B-8F5D-4B82-8993-C5A9C43DEAE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3" name="Text Box 16">
          <a:extLst>
            <a:ext uri="{FF2B5EF4-FFF2-40B4-BE49-F238E27FC236}">
              <a16:creationId xmlns:a16="http://schemas.microsoft.com/office/drawing/2014/main" id="{046ABB4D-B001-4F5F-AFA8-7370714448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4" name="Text Box 17">
          <a:extLst>
            <a:ext uri="{FF2B5EF4-FFF2-40B4-BE49-F238E27FC236}">
              <a16:creationId xmlns:a16="http://schemas.microsoft.com/office/drawing/2014/main" id="{BF8708D4-E827-43F4-9561-FFF429F8A08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5" name="Text Box 18">
          <a:extLst>
            <a:ext uri="{FF2B5EF4-FFF2-40B4-BE49-F238E27FC236}">
              <a16:creationId xmlns:a16="http://schemas.microsoft.com/office/drawing/2014/main" id="{2F1D5527-4523-4653-AD21-F9C43B594FD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6" name="Text Box 16">
          <a:extLst>
            <a:ext uri="{FF2B5EF4-FFF2-40B4-BE49-F238E27FC236}">
              <a16:creationId xmlns:a16="http://schemas.microsoft.com/office/drawing/2014/main" id="{B624B765-B0B8-4091-BE53-00EEA2FA64C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7" name="Text Box 17">
          <a:extLst>
            <a:ext uri="{FF2B5EF4-FFF2-40B4-BE49-F238E27FC236}">
              <a16:creationId xmlns:a16="http://schemas.microsoft.com/office/drawing/2014/main" id="{49337378-213C-4AD0-87AA-714AABD7111F}"/>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8" name="Text Box 18">
          <a:extLst>
            <a:ext uri="{FF2B5EF4-FFF2-40B4-BE49-F238E27FC236}">
              <a16:creationId xmlns:a16="http://schemas.microsoft.com/office/drawing/2014/main" id="{285FF7E3-CAAF-4FD0-8F18-E4C6C036F995}"/>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9" name="Text Box 19">
          <a:extLst>
            <a:ext uri="{FF2B5EF4-FFF2-40B4-BE49-F238E27FC236}">
              <a16:creationId xmlns:a16="http://schemas.microsoft.com/office/drawing/2014/main" id="{143F1435-7C3D-4353-91CB-DC232A89722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0" name="Text Box 16">
          <a:extLst>
            <a:ext uri="{FF2B5EF4-FFF2-40B4-BE49-F238E27FC236}">
              <a16:creationId xmlns:a16="http://schemas.microsoft.com/office/drawing/2014/main" id="{2529E35A-AEED-4242-BA6A-C163A1181A4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1" name="Text Box 17">
          <a:extLst>
            <a:ext uri="{FF2B5EF4-FFF2-40B4-BE49-F238E27FC236}">
              <a16:creationId xmlns:a16="http://schemas.microsoft.com/office/drawing/2014/main" id="{DAC39B41-35A0-4322-A077-91B70B090C0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2" name="Text Box 18">
          <a:extLst>
            <a:ext uri="{FF2B5EF4-FFF2-40B4-BE49-F238E27FC236}">
              <a16:creationId xmlns:a16="http://schemas.microsoft.com/office/drawing/2014/main" id="{080725E0-6B9A-4F74-9BE3-F21635D6B7E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3" name="Text Box 19">
          <a:extLst>
            <a:ext uri="{FF2B5EF4-FFF2-40B4-BE49-F238E27FC236}">
              <a16:creationId xmlns:a16="http://schemas.microsoft.com/office/drawing/2014/main" id="{750580A0-EB11-4417-827E-FA0146ACB9B1}"/>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4" name="Text Box 16">
          <a:extLst>
            <a:ext uri="{FF2B5EF4-FFF2-40B4-BE49-F238E27FC236}">
              <a16:creationId xmlns:a16="http://schemas.microsoft.com/office/drawing/2014/main" id="{22B3F510-055A-4C80-892F-87D584D7A0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5" name="Text Box 17">
          <a:extLst>
            <a:ext uri="{FF2B5EF4-FFF2-40B4-BE49-F238E27FC236}">
              <a16:creationId xmlns:a16="http://schemas.microsoft.com/office/drawing/2014/main" id="{657D98D5-88D5-4147-8D39-830DB84D95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6" name="Text Box 18">
          <a:extLst>
            <a:ext uri="{FF2B5EF4-FFF2-40B4-BE49-F238E27FC236}">
              <a16:creationId xmlns:a16="http://schemas.microsoft.com/office/drawing/2014/main" id="{3B7D3056-79D4-4B59-93D3-6DBEEBD8AD2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7" name="Text Box 19">
          <a:extLst>
            <a:ext uri="{FF2B5EF4-FFF2-40B4-BE49-F238E27FC236}">
              <a16:creationId xmlns:a16="http://schemas.microsoft.com/office/drawing/2014/main" id="{4A8651E3-B2FC-4D5E-ACC2-46DE5E8B95A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488" name="Text Box 15">
          <a:extLst>
            <a:ext uri="{FF2B5EF4-FFF2-40B4-BE49-F238E27FC236}">
              <a16:creationId xmlns:a16="http://schemas.microsoft.com/office/drawing/2014/main" id="{7598B39E-3F6B-495B-B462-A8C16F2DDCFE}"/>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89" name="Text Box 16">
          <a:extLst>
            <a:ext uri="{FF2B5EF4-FFF2-40B4-BE49-F238E27FC236}">
              <a16:creationId xmlns:a16="http://schemas.microsoft.com/office/drawing/2014/main" id="{B2086415-0E2E-4F67-BDCC-92B31135357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0" name="Text Box 17">
          <a:extLst>
            <a:ext uri="{FF2B5EF4-FFF2-40B4-BE49-F238E27FC236}">
              <a16:creationId xmlns:a16="http://schemas.microsoft.com/office/drawing/2014/main" id="{0FC28860-1835-433D-B37C-CA1C5A7AD07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1" name="Text Box 18">
          <a:extLst>
            <a:ext uri="{FF2B5EF4-FFF2-40B4-BE49-F238E27FC236}">
              <a16:creationId xmlns:a16="http://schemas.microsoft.com/office/drawing/2014/main" id="{7DD1B799-EB01-45F5-8ABB-8BFE20BCE640}"/>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2" name="Text Box 19">
          <a:extLst>
            <a:ext uri="{FF2B5EF4-FFF2-40B4-BE49-F238E27FC236}">
              <a16:creationId xmlns:a16="http://schemas.microsoft.com/office/drawing/2014/main" id="{4346FB9F-2D51-48DF-B407-EDA5CDEC1AD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1493" name="Text Box 15">
          <a:extLst>
            <a:ext uri="{FF2B5EF4-FFF2-40B4-BE49-F238E27FC236}">
              <a16:creationId xmlns:a16="http://schemas.microsoft.com/office/drawing/2014/main" id="{EE3DA376-88BB-4549-94B4-631BD864E3CD}"/>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4" name="Text Box 16">
          <a:extLst>
            <a:ext uri="{FF2B5EF4-FFF2-40B4-BE49-F238E27FC236}">
              <a16:creationId xmlns:a16="http://schemas.microsoft.com/office/drawing/2014/main" id="{80248745-5DC5-4B4B-B421-CC8564E6190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5" name="Text Box 17">
          <a:extLst>
            <a:ext uri="{FF2B5EF4-FFF2-40B4-BE49-F238E27FC236}">
              <a16:creationId xmlns:a16="http://schemas.microsoft.com/office/drawing/2014/main" id="{612B0B62-D859-4F10-8237-3A38C0957386}"/>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6" name="Text Box 18">
          <a:extLst>
            <a:ext uri="{FF2B5EF4-FFF2-40B4-BE49-F238E27FC236}">
              <a16:creationId xmlns:a16="http://schemas.microsoft.com/office/drawing/2014/main" id="{9B53727F-BEEF-454B-9D66-324F0DE7E463}"/>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7" name="Text Box 19">
          <a:extLst>
            <a:ext uri="{FF2B5EF4-FFF2-40B4-BE49-F238E27FC236}">
              <a16:creationId xmlns:a16="http://schemas.microsoft.com/office/drawing/2014/main" id="{F679403F-AC88-4D88-AA83-FB5D94CC8775}"/>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498" name="Text Box 15">
          <a:extLst>
            <a:ext uri="{FF2B5EF4-FFF2-40B4-BE49-F238E27FC236}">
              <a16:creationId xmlns:a16="http://schemas.microsoft.com/office/drawing/2014/main" id="{53011D62-6BC0-48C8-8195-CB154F43D633}"/>
            </a:ext>
          </a:extLst>
        </xdr:cNvPr>
        <xdr:cNvSpPr txBox="1">
          <a:spLocks noChangeArrowheads="1"/>
        </xdr:cNvSpPr>
      </xdr:nvSpPr>
      <xdr:spPr bwMode="auto">
        <a:xfrm>
          <a:off x="4743450" y="16506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99" name="Text Box 16">
          <a:extLst>
            <a:ext uri="{FF2B5EF4-FFF2-40B4-BE49-F238E27FC236}">
              <a16:creationId xmlns:a16="http://schemas.microsoft.com/office/drawing/2014/main" id="{0C24B18A-2418-4810-8B31-0F24A90A5F1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0" name="Text Box 17">
          <a:extLst>
            <a:ext uri="{FF2B5EF4-FFF2-40B4-BE49-F238E27FC236}">
              <a16:creationId xmlns:a16="http://schemas.microsoft.com/office/drawing/2014/main" id="{D85DFBD0-06A2-4C96-A177-DB36F1DAF9E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1" name="Text Box 18">
          <a:extLst>
            <a:ext uri="{FF2B5EF4-FFF2-40B4-BE49-F238E27FC236}">
              <a16:creationId xmlns:a16="http://schemas.microsoft.com/office/drawing/2014/main" id="{72D649AE-106C-46C2-B0C8-345DF924878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2" name="Text Box 19">
          <a:extLst>
            <a:ext uri="{FF2B5EF4-FFF2-40B4-BE49-F238E27FC236}">
              <a16:creationId xmlns:a16="http://schemas.microsoft.com/office/drawing/2014/main" id="{5ADADA9F-5D45-47BF-B03E-68736ED3155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03" name="Text Box 15">
          <a:extLst>
            <a:ext uri="{FF2B5EF4-FFF2-40B4-BE49-F238E27FC236}">
              <a16:creationId xmlns:a16="http://schemas.microsoft.com/office/drawing/2014/main" id="{73446A08-DEC5-44F3-93AB-602EF3B0D09E}"/>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04" name="Text Box 15">
          <a:extLst>
            <a:ext uri="{FF2B5EF4-FFF2-40B4-BE49-F238E27FC236}">
              <a16:creationId xmlns:a16="http://schemas.microsoft.com/office/drawing/2014/main" id="{58A807CD-2902-44BB-BF64-5643D538808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504825</xdr:rowOff>
    </xdr:from>
    <xdr:ext cx="95250" cy="442269"/>
    <xdr:sp macro="" textlink="">
      <xdr:nvSpPr>
        <xdr:cNvPr id="1505" name="Text Box 15">
          <a:extLst>
            <a:ext uri="{FF2B5EF4-FFF2-40B4-BE49-F238E27FC236}">
              <a16:creationId xmlns:a16="http://schemas.microsoft.com/office/drawing/2014/main" id="{3266883F-D0E5-4914-9E6F-1AA039E5432D}"/>
            </a:ext>
          </a:extLst>
        </xdr:cNvPr>
        <xdr:cNvSpPr txBox="1">
          <a:spLocks noChangeArrowheads="1"/>
        </xdr:cNvSpPr>
      </xdr:nvSpPr>
      <xdr:spPr bwMode="auto">
        <a:xfrm>
          <a:off x="14363700" y="16506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6" name="Text Box 16">
          <a:extLst>
            <a:ext uri="{FF2B5EF4-FFF2-40B4-BE49-F238E27FC236}">
              <a16:creationId xmlns:a16="http://schemas.microsoft.com/office/drawing/2014/main" id="{A7C7BFFB-5073-40C8-9B9C-AC72E9269CC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7" name="Text Box 17">
          <a:extLst>
            <a:ext uri="{FF2B5EF4-FFF2-40B4-BE49-F238E27FC236}">
              <a16:creationId xmlns:a16="http://schemas.microsoft.com/office/drawing/2014/main" id="{06ED6CE8-02FE-4F55-A0D8-862D6D7A55F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8" name="Text Box 18">
          <a:extLst>
            <a:ext uri="{FF2B5EF4-FFF2-40B4-BE49-F238E27FC236}">
              <a16:creationId xmlns:a16="http://schemas.microsoft.com/office/drawing/2014/main" id="{89E24753-92EC-4195-895A-11F44523AC4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1509" name="Text Box 15">
          <a:extLst>
            <a:ext uri="{FF2B5EF4-FFF2-40B4-BE49-F238E27FC236}">
              <a16:creationId xmlns:a16="http://schemas.microsoft.com/office/drawing/2014/main" id="{DB7905CA-C397-4F91-A92E-22BECC88D047}"/>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0" name="Text Box 16">
          <a:extLst>
            <a:ext uri="{FF2B5EF4-FFF2-40B4-BE49-F238E27FC236}">
              <a16:creationId xmlns:a16="http://schemas.microsoft.com/office/drawing/2014/main" id="{B2973D4C-80C8-45ED-BA24-5B2B3AC05B3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1" name="Text Box 17">
          <a:extLst>
            <a:ext uri="{FF2B5EF4-FFF2-40B4-BE49-F238E27FC236}">
              <a16:creationId xmlns:a16="http://schemas.microsoft.com/office/drawing/2014/main" id="{8994C64B-D681-40D6-B3A5-F0880272C21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2" name="Text Box 18">
          <a:extLst>
            <a:ext uri="{FF2B5EF4-FFF2-40B4-BE49-F238E27FC236}">
              <a16:creationId xmlns:a16="http://schemas.microsoft.com/office/drawing/2014/main" id="{FF759DC4-F0CC-4E42-AC5B-E81A6CD5F4B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3" name="Text Box 19">
          <a:extLst>
            <a:ext uri="{FF2B5EF4-FFF2-40B4-BE49-F238E27FC236}">
              <a16:creationId xmlns:a16="http://schemas.microsoft.com/office/drawing/2014/main" id="{92C665A2-3FD1-4CF9-A086-0EFE15EB9EC1}"/>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8182A35D-FB62-4CFB-8488-63D09E2F6EB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BD11165-7FF8-4954-B09B-6E3337AD72C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843B4198-9ABE-414E-B13F-CC56CB4EF1F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3EEF1A3D-6A0F-4E85-8EF5-9202516A11E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8" name="Text Box 16">
          <a:extLst>
            <a:ext uri="{FF2B5EF4-FFF2-40B4-BE49-F238E27FC236}">
              <a16:creationId xmlns:a16="http://schemas.microsoft.com/office/drawing/2014/main" id="{59F8A826-7D0A-44F0-8D6A-025A44748CB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9" name="Text Box 17">
          <a:extLst>
            <a:ext uri="{FF2B5EF4-FFF2-40B4-BE49-F238E27FC236}">
              <a16:creationId xmlns:a16="http://schemas.microsoft.com/office/drawing/2014/main" id="{CF63BB4A-B179-4876-97C3-7B60023C67D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0" name="Text Box 18">
          <a:extLst>
            <a:ext uri="{FF2B5EF4-FFF2-40B4-BE49-F238E27FC236}">
              <a16:creationId xmlns:a16="http://schemas.microsoft.com/office/drawing/2014/main" id="{1E9CFF3B-765D-49F8-B8D2-40B2C698595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1" name="Text Box 19">
          <a:extLst>
            <a:ext uri="{FF2B5EF4-FFF2-40B4-BE49-F238E27FC236}">
              <a16:creationId xmlns:a16="http://schemas.microsoft.com/office/drawing/2014/main" id="{BC52C310-8EB9-46DB-8C8A-26BABBFB2A7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2" name="Text Box 16">
          <a:extLst>
            <a:ext uri="{FF2B5EF4-FFF2-40B4-BE49-F238E27FC236}">
              <a16:creationId xmlns:a16="http://schemas.microsoft.com/office/drawing/2014/main" id="{8DAC0F13-D457-4275-9671-F8A9C384C1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3" name="Text Box 17">
          <a:extLst>
            <a:ext uri="{FF2B5EF4-FFF2-40B4-BE49-F238E27FC236}">
              <a16:creationId xmlns:a16="http://schemas.microsoft.com/office/drawing/2014/main" id="{B60F1155-6CD8-4F54-A5E1-AA0DB5F1815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4" name="Text Box 18">
          <a:extLst>
            <a:ext uri="{FF2B5EF4-FFF2-40B4-BE49-F238E27FC236}">
              <a16:creationId xmlns:a16="http://schemas.microsoft.com/office/drawing/2014/main" id="{E6D44E8F-28D0-41AF-8EB3-FB67AAC33D3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5" name="Text Box 19">
          <a:extLst>
            <a:ext uri="{FF2B5EF4-FFF2-40B4-BE49-F238E27FC236}">
              <a16:creationId xmlns:a16="http://schemas.microsoft.com/office/drawing/2014/main" id="{447017C4-DC2C-4EE2-B2FB-A66C7D035F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6" name="Text Box 16">
          <a:extLst>
            <a:ext uri="{FF2B5EF4-FFF2-40B4-BE49-F238E27FC236}">
              <a16:creationId xmlns:a16="http://schemas.microsoft.com/office/drawing/2014/main" id="{CC0707FD-73FD-4A02-80CD-962FC5CD2E06}"/>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7" name="Text Box 17">
          <a:extLst>
            <a:ext uri="{FF2B5EF4-FFF2-40B4-BE49-F238E27FC236}">
              <a16:creationId xmlns:a16="http://schemas.microsoft.com/office/drawing/2014/main" id="{2884BE4D-E2D9-42CF-82E8-59D7D8870DF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8" name="Text Box 18">
          <a:extLst>
            <a:ext uri="{FF2B5EF4-FFF2-40B4-BE49-F238E27FC236}">
              <a16:creationId xmlns:a16="http://schemas.microsoft.com/office/drawing/2014/main" id="{54EA659B-78B6-41EB-B619-0D2707FE339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9" name="Text Box 19">
          <a:extLst>
            <a:ext uri="{FF2B5EF4-FFF2-40B4-BE49-F238E27FC236}">
              <a16:creationId xmlns:a16="http://schemas.microsoft.com/office/drawing/2014/main" id="{DC297328-AC69-4593-959F-179F55CC4E48}"/>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30" name="Text Box 15">
          <a:extLst>
            <a:ext uri="{FF2B5EF4-FFF2-40B4-BE49-F238E27FC236}">
              <a16:creationId xmlns:a16="http://schemas.microsoft.com/office/drawing/2014/main" id="{5C329E4A-6653-4E98-88B4-DEF38E34BC3E}"/>
            </a:ext>
          </a:extLst>
        </xdr:cNvPr>
        <xdr:cNvSpPr txBox="1">
          <a:spLocks noChangeArrowheads="1"/>
        </xdr:cNvSpPr>
      </xdr:nvSpPr>
      <xdr:spPr bwMode="auto">
        <a:xfrm>
          <a:off x="4743450" y="187356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1" name="Text Box 16">
          <a:extLst>
            <a:ext uri="{FF2B5EF4-FFF2-40B4-BE49-F238E27FC236}">
              <a16:creationId xmlns:a16="http://schemas.microsoft.com/office/drawing/2014/main" id="{E3EB6615-F593-4BB7-98CE-064C513DCD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2" name="Text Box 17">
          <a:extLst>
            <a:ext uri="{FF2B5EF4-FFF2-40B4-BE49-F238E27FC236}">
              <a16:creationId xmlns:a16="http://schemas.microsoft.com/office/drawing/2014/main" id="{9AE0038F-E52C-4459-ADEB-63B347A52E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3" name="Text Box 18">
          <a:extLst>
            <a:ext uri="{FF2B5EF4-FFF2-40B4-BE49-F238E27FC236}">
              <a16:creationId xmlns:a16="http://schemas.microsoft.com/office/drawing/2014/main" id="{FEB460F5-7CC1-44D4-A126-B0A3EE5442A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4" name="Text Box 19">
          <a:extLst>
            <a:ext uri="{FF2B5EF4-FFF2-40B4-BE49-F238E27FC236}">
              <a16:creationId xmlns:a16="http://schemas.microsoft.com/office/drawing/2014/main" id="{46F19933-E00B-41EC-BC88-CA76D93B0AB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504825</xdr:rowOff>
    </xdr:from>
    <xdr:ext cx="95250" cy="442269"/>
    <xdr:sp macro="" textlink="">
      <xdr:nvSpPr>
        <xdr:cNvPr id="1535" name="Text Box 15">
          <a:extLst>
            <a:ext uri="{FF2B5EF4-FFF2-40B4-BE49-F238E27FC236}">
              <a16:creationId xmlns:a16="http://schemas.microsoft.com/office/drawing/2014/main" id="{0661AE27-6A96-4086-AFE3-325AA0E5868C}"/>
            </a:ext>
          </a:extLst>
        </xdr:cNvPr>
        <xdr:cNvSpPr txBox="1">
          <a:spLocks noChangeArrowheads="1"/>
        </xdr:cNvSpPr>
      </xdr:nvSpPr>
      <xdr:spPr bwMode="auto">
        <a:xfrm>
          <a:off x="14363700" y="187356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6" name="Text Box 16">
          <a:extLst>
            <a:ext uri="{FF2B5EF4-FFF2-40B4-BE49-F238E27FC236}">
              <a16:creationId xmlns:a16="http://schemas.microsoft.com/office/drawing/2014/main" id="{D4F296F1-3909-4069-B221-2DD3F48D2DF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7" name="Text Box 17">
          <a:extLst>
            <a:ext uri="{FF2B5EF4-FFF2-40B4-BE49-F238E27FC236}">
              <a16:creationId xmlns:a16="http://schemas.microsoft.com/office/drawing/2014/main" id="{173E5AF2-7AF5-4F01-800E-37578750809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8" name="Text Box 18">
          <a:extLst>
            <a:ext uri="{FF2B5EF4-FFF2-40B4-BE49-F238E27FC236}">
              <a16:creationId xmlns:a16="http://schemas.microsoft.com/office/drawing/2014/main" id="{B6F06C38-7839-4561-BB8C-C5B02B906FD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39" name="Text Box 16">
          <a:extLst>
            <a:ext uri="{FF2B5EF4-FFF2-40B4-BE49-F238E27FC236}">
              <a16:creationId xmlns:a16="http://schemas.microsoft.com/office/drawing/2014/main" id="{26A82962-3E80-42C8-8BD7-1A1FBCDA30F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0" name="Text Box 17">
          <a:extLst>
            <a:ext uri="{FF2B5EF4-FFF2-40B4-BE49-F238E27FC236}">
              <a16:creationId xmlns:a16="http://schemas.microsoft.com/office/drawing/2014/main" id="{34925936-0A22-4254-8B60-D6CDEFBAD3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1" name="Text Box 18">
          <a:extLst>
            <a:ext uri="{FF2B5EF4-FFF2-40B4-BE49-F238E27FC236}">
              <a16:creationId xmlns:a16="http://schemas.microsoft.com/office/drawing/2014/main" id="{68DCC0A2-CF0C-4426-87D5-E56248F7270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2" name="Text Box 19">
          <a:extLst>
            <a:ext uri="{FF2B5EF4-FFF2-40B4-BE49-F238E27FC236}">
              <a16:creationId xmlns:a16="http://schemas.microsoft.com/office/drawing/2014/main" id="{24235076-6506-4A49-BF95-66FF50513A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3" name="Text Box 16">
          <a:extLst>
            <a:ext uri="{FF2B5EF4-FFF2-40B4-BE49-F238E27FC236}">
              <a16:creationId xmlns:a16="http://schemas.microsoft.com/office/drawing/2014/main" id="{C9E466E4-144B-45AB-A530-B70C76A48BE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4" name="Text Box 17">
          <a:extLst>
            <a:ext uri="{FF2B5EF4-FFF2-40B4-BE49-F238E27FC236}">
              <a16:creationId xmlns:a16="http://schemas.microsoft.com/office/drawing/2014/main" id="{1C1C55C4-10AF-4171-A4BF-2ED8F20ED14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5" name="Text Box 18">
          <a:extLst>
            <a:ext uri="{FF2B5EF4-FFF2-40B4-BE49-F238E27FC236}">
              <a16:creationId xmlns:a16="http://schemas.microsoft.com/office/drawing/2014/main" id="{3ABFF9AF-953C-40C6-9B33-35C8F4A4C584}"/>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6" name="Text Box 19">
          <a:extLst>
            <a:ext uri="{FF2B5EF4-FFF2-40B4-BE49-F238E27FC236}">
              <a16:creationId xmlns:a16="http://schemas.microsoft.com/office/drawing/2014/main" id="{4F8F2F4F-90E3-411D-A6EA-5E792B856C8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47" name="Text Box 15">
          <a:extLst>
            <a:ext uri="{FF2B5EF4-FFF2-40B4-BE49-F238E27FC236}">
              <a16:creationId xmlns:a16="http://schemas.microsoft.com/office/drawing/2014/main" id="{EA6427DC-23AF-4EC0-A0F3-167E05CEB2D5}"/>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1548" name="Text Box 15">
          <a:extLst>
            <a:ext uri="{FF2B5EF4-FFF2-40B4-BE49-F238E27FC236}">
              <a16:creationId xmlns:a16="http://schemas.microsoft.com/office/drawing/2014/main" id="{C8DE51AB-F8FA-4E97-9B29-878B8074BB63}"/>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49" name="Text Box 15">
          <a:extLst>
            <a:ext uri="{FF2B5EF4-FFF2-40B4-BE49-F238E27FC236}">
              <a16:creationId xmlns:a16="http://schemas.microsoft.com/office/drawing/2014/main" id="{F05ACB3C-7685-4CA1-852B-99FCF98F8673}"/>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50" name="Text Box 15">
          <a:extLst>
            <a:ext uri="{FF2B5EF4-FFF2-40B4-BE49-F238E27FC236}">
              <a16:creationId xmlns:a16="http://schemas.microsoft.com/office/drawing/2014/main" id="{8896463B-8128-41FF-B2A8-F84BDFD189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1551" name="Text Box 15">
          <a:extLst>
            <a:ext uri="{FF2B5EF4-FFF2-40B4-BE49-F238E27FC236}">
              <a16:creationId xmlns:a16="http://schemas.microsoft.com/office/drawing/2014/main" id="{1665769B-9C0A-4FB1-BA3C-059A51AE2B69}"/>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2" name="Text Box 16">
          <a:extLst>
            <a:ext uri="{FF2B5EF4-FFF2-40B4-BE49-F238E27FC236}">
              <a16:creationId xmlns:a16="http://schemas.microsoft.com/office/drawing/2014/main" id="{756618BB-746E-4DA8-9A45-88F8F004609F}"/>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3" name="Text Box 17">
          <a:extLst>
            <a:ext uri="{FF2B5EF4-FFF2-40B4-BE49-F238E27FC236}">
              <a16:creationId xmlns:a16="http://schemas.microsoft.com/office/drawing/2014/main" id="{16431AC2-5018-4ED3-84B3-2D8C9FAF430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4" name="Text Box 18">
          <a:extLst>
            <a:ext uri="{FF2B5EF4-FFF2-40B4-BE49-F238E27FC236}">
              <a16:creationId xmlns:a16="http://schemas.microsoft.com/office/drawing/2014/main" id="{57D66C5A-F651-4B6E-AE72-5897FAB5F09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5" name="Text Box 19">
          <a:extLst>
            <a:ext uri="{FF2B5EF4-FFF2-40B4-BE49-F238E27FC236}">
              <a16:creationId xmlns:a16="http://schemas.microsoft.com/office/drawing/2014/main" id="{712AE200-0525-4545-BD4D-F02E1DA13A19}"/>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6" name="Text Box 16">
          <a:extLst>
            <a:ext uri="{FF2B5EF4-FFF2-40B4-BE49-F238E27FC236}">
              <a16:creationId xmlns:a16="http://schemas.microsoft.com/office/drawing/2014/main" id="{6BAA7162-D8E9-4B4D-8B31-AA731580D8C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7" name="Text Box 17">
          <a:extLst>
            <a:ext uri="{FF2B5EF4-FFF2-40B4-BE49-F238E27FC236}">
              <a16:creationId xmlns:a16="http://schemas.microsoft.com/office/drawing/2014/main" id="{A891E82A-1407-4403-91E7-A10ABFC9286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8" name="Text Box 18">
          <a:extLst>
            <a:ext uri="{FF2B5EF4-FFF2-40B4-BE49-F238E27FC236}">
              <a16:creationId xmlns:a16="http://schemas.microsoft.com/office/drawing/2014/main" id="{2B91867E-1222-4E58-A013-B83582844C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9" name="Text Box 19">
          <a:extLst>
            <a:ext uri="{FF2B5EF4-FFF2-40B4-BE49-F238E27FC236}">
              <a16:creationId xmlns:a16="http://schemas.microsoft.com/office/drawing/2014/main" id="{7A976EA3-BC04-488D-A43C-FDC797EF564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0" name="Text Box 16">
          <a:extLst>
            <a:ext uri="{FF2B5EF4-FFF2-40B4-BE49-F238E27FC236}">
              <a16:creationId xmlns:a16="http://schemas.microsoft.com/office/drawing/2014/main" id="{D4DC4F44-A48C-4226-9FD7-6EBCCC8731D9}"/>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1" name="Text Box 17">
          <a:extLst>
            <a:ext uri="{FF2B5EF4-FFF2-40B4-BE49-F238E27FC236}">
              <a16:creationId xmlns:a16="http://schemas.microsoft.com/office/drawing/2014/main" id="{88A73F6A-0C4B-44C3-91FA-D1154AD5A8D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2" name="Text Box 18">
          <a:extLst>
            <a:ext uri="{FF2B5EF4-FFF2-40B4-BE49-F238E27FC236}">
              <a16:creationId xmlns:a16="http://schemas.microsoft.com/office/drawing/2014/main" id="{989D9A90-4A2E-4573-893F-E2B9EEA59177}"/>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3" name="Text Box 19">
          <a:extLst>
            <a:ext uri="{FF2B5EF4-FFF2-40B4-BE49-F238E27FC236}">
              <a16:creationId xmlns:a16="http://schemas.microsoft.com/office/drawing/2014/main" id="{738822CD-184E-4432-BED2-32DF613442C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4" name="Text Box 16">
          <a:extLst>
            <a:ext uri="{FF2B5EF4-FFF2-40B4-BE49-F238E27FC236}">
              <a16:creationId xmlns:a16="http://schemas.microsoft.com/office/drawing/2014/main" id="{6DD91B2B-5BE5-47F2-9CC3-5EE995C1C2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5" name="Text Box 17">
          <a:extLst>
            <a:ext uri="{FF2B5EF4-FFF2-40B4-BE49-F238E27FC236}">
              <a16:creationId xmlns:a16="http://schemas.microsoft.com/office/drawing/2014/main" id="{EF546067-482B-4C6D-950F-A28B3A09880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6" name="Text Box 18">
          <a:extLst>
            <a:ext uri="{FF2B5EF4-FFF2-40B4-BE49-F238E27FC236}">
              <a16:creationId xmlns:a16="http://schemas.microsoft.com/office/drawing/2014/main" id="{5AB0A2ED-8C3F-48F6-B366-2F58462303A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7" name="Text Box 19">
          <a:extLst>
            <a:ext uri="{FF2B5EF4-FFF2-40B4-BE49-F238E27FC236}">
              <a16:creationId xmlns:a16="http://schemas.microsoft.com/office/drawing/2014/main" id="{7E6242D7-2918-4745-B4AC-D1D1398B5B24}"/>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8" name="Text Box 16">
          <a:extLst>
            <a:ext uri="{FF2B5EF4-FFF2-40B4-BE49-F238E27FC236}">
              <a16:creationId xmlns:a16="http://schemas.microsoft.com/office/drawing/2014/main" id="{54AF1AD9-129F-4955-B168-BC6CA5E3389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9" name="Text Box 17">
          <a:extLst>
            <a:ext uri="{FF2B5EF4-FFF2-40B4-BE49-F238E27FC236}">
              <a16:creationId xmlns:a16="http://schemas.microsoft.com/office/drawing/2014/main" id="{3D39BA2D-0F28-4E99-99D4-A523C63F5ED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70" name="Text Box 18">
          <a:extLst>
            <a:ext uri="{FF2B5EF4-FFF2-40B4-BE49-F238E27FC236}">
              <a16:creationId xmlns:a16="http://schemas.microsoft.com/office/drawing/2014/main" id="{506B62DA-6F06-4549-9364-6D92C4AB31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1" name="Text Box 16">
          <a:extLst>
            <a:ext uri="{FF2B5EF4-FFF2-40B4-BE49-F238E27FC236}">
              <a16:creationId xmlns:a16="http://schemas.microsoft.com/office/drawing/2014/main" id="{87707AEE-4973-494B-B686-F56B49CD628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2" name="Text Box 17">
          <a:extLst>
            <a:ext uri="{FF2B5EF4-FFF2-40B4-BE49-F238E27FC236}">
              <a16:creationId xmlns:a16="http://schemas.microsoft.com/office/drawing/2014/main" id="{F73CF72C-11C6-4410-A1F8-0997AD8BEAC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3" name="Text Box 18">
          <a:extLst>
            <a:ext uri="{FF2B5EF4-FFF2-40B4-BE49-F238E27FC236}">
              <a16:creationId xmlns:a16="http://schemas.microsoft.com/office/drawing/2014/main" id="{6D36D2E8-0286-4A8E-BA91-D2CFC97BF83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4" name="Text Box 19">
          <a:extLst>
            <a:ext uri="{FF2B5EF4-FFF2-40B4-BE49-F238E27FC236}">
              <a16:creationId xmlns:a16="http://schemas.microsoft.com/office/drawing/2014/main" id="{5A81D923-867A-4755-84E9-569CB24B12E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5" name="Text Box 16">
          <a:extLst>
            <a:ext uri="{FF2B5EF4-FFF2-40B4-BE49-F238E27FC236}">
              <a16:creationId xmlns:a16="http://schemas.microsoft.com/office/drawing/2014/main" id="{5E9719BE-630C-4A4D-A229-F28D319205F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6" name="Text Box 17">
          <a:extLst>
            <a:ext uri="{FF2B5EF4-FFF2-40B4-BE49-F238E27FC236}">
              <a16:creationId xmlns:a16="http://schemas.microsoft.com/office/drawing/2014/main" id="{A700B973-FE48-45CD-99BB-55A5202576C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7" name="Text Box 18">
          <a:extLst>
            <a:ext uri="{FF2B5EF4-FFF2-40B4-BE49-F238E27FC236}">
              <a16:creationId xmlns:a16="http://schemas.microsoft.com/office/drawing/2014/main" id="{17025722-282F-4318-ABCA-ED13A0AFCF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8" name="Text Box 19">
          <a:extLst>
            <a:ext uri="{FF2B5EF4-FFF2-40B4-BE49-F238E27FC236}">
              <a16:creationId xmlns:a16="http://schemas.microsoft.com/office/drawing/2014/main" id="{5B6248C8-CA0E-4146-9FE3-F3819126D21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79" name="Text Box 16">
          <a:extLst>
            <a:ext uri="{FF2B5EF4-FFF2-40B4-BE49-F238E27FC236}">
              <a16:creationId xmlns:a16="http://schemas.microsoft.com/office/drawing/2014/main" id="{FE5B8D23-B540-4655-9A73-D2260DD5441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0" name="Text Box 17">
          <a:extLst>
            <a:ext uri="{FF2B5EF4-FFF2-40B4-BE49-F238E27FC236}">
              <a16:creationId xmlns:a16="http://schemas.microsoft.com/office/drawing/2014/main" id="{AF161DCB-8634-4A88-BBCA-1EBC66B3EF7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1" name="Text Box 18">
          <a:extLst>
            <a:ext uri="{FF2B5EF4-FFF2-40B4-BE49-F238E27FC236}">
              <a16:creationId xmlns:a16="http://schemas.microsoft.com/office/drawing/2014/main" id="{D6B9148E-22B3-4482-8543-DC680AA1B7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2" name="Text Box 19">
          <a:extLst>
            <a:ext uri="{FF2B5EF4-FFF2-40B4-BE49-F238E27FC236}">
              <a16:creationId xmlns:a16="http://schemas.microsoft.com/office/drawing/2014/main" id="{B5519D8F-9AB3-4414-87F5-6CC68AFC107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583" name="Text Box 15">
          <a:extLst>
            <a:ext uri="{FF2B5EF4-FFF2-40B4-BE49-F238E27FC236}">
              <a16:creationId xmlns:a16="http://schemas.microsoft.com/office/drawing/2014/main" id="{90E28BF1-94FC-462F-8355-53D9ECCC88F5}"/>
            </a:ext>
          </a:extLst>
        </xdr:cNvPr>
        <xdr:cNvSpPr txBox="1">
          <a:spLocks noChangeArrowheads="1"/>
        </xdr:cNvSpPr>
      </xdr:nvSpPr>
      <xdr:spPr bwMode="auto">
        <a:xfrm>
          <a:off x="4743450" y="23564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4" name="Text Box 16">
          <a:extLst>
            <a:ext uri="{FF2B5EF4-FFF2-40B4-BE49-F238E27FC236}">
              <a16:creationId xmlns:a16="http://schemas.microsoft.com/office/drawing/2014/main" id="{F8AA7B78-B717-46BD-92D1-915ED520B513}"/>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5" name="Text Box 17">
          <a:extLst>
            <a:ext uri="{FF2B5EF4-FFF2-40B4-BE49-F238E27FC236}">
              <a16:creationId xmlns:a16="http://schemas.microsoft.com/office/drawing/2014/main" id="{CA54AB0D-3D82-4222-9EC7-EF9D5FDD417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6" name="Text Box 18">
          <a:extLst>
            <a:ext uri="{FF2B5EF4-FFF2-40B4-BE49-F238E27FC236}">
              <a16:creationId xmlns:a16="http://schemas.microsoft.com/office/drawing/2014/main" id="{6E77C856-C2B5-4655-9564-CBDE2B9259B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7" name="Text Box 19">
          <a:extLst>
            <a:ext uri="{FF2B5EF4-FFF2-40B4-BE49-F238E27FC236}">
              <a16:creationId xmlns:a16="http://schemas.microsoft.com/office/drawing/2014/main" id="{29E74DB6-F2F8-447E-B92F-7C88F74E642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1588" name="Text Box 15">
          <a:extLst>
            <a:ext uri="{FF2B5EF4-FFF2-40B4-BE49-F238E27FC236}">
              <a16:creationId xmlns:a16="http://schemas.microsoft.com/office/drawing/2014/main" id="{2CA54D23-FC3A-4EA4-86F7-31170B585681}"/>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89" name="Text Box 16">
          <a:extLst>
            <a:ext uri="{FF2B5EF4-FFF2-40B4-BE49-F238E27FC236}">
              <a16:creationId xmlns:a16="http://schemas.microsoft.com/office/drawing/2014/main" id="{7336F5DE-7957-4075-AC23-16C02F904346}"/>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0" name="Text Box 17">
          <a:extLst>
            <a:ext uri="{FF2B5EF4-FFF2-40B4-BE49-F238E27FC236}">
              <a16:creationId xmlns:a16="http://schemas.microsoft.com/office/drawing/2014/main" id="{E5608E22-8C44-4EC2-A9AE-60582E72C04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1" name="Text Box 18">
          <a:extLst>
            <a:ext uri="{FF2B5EF4-FFF2-40B4-BE49-F238E27FC236}">
              <a16:creationId xmlns:a16="http://schemas.microsoft.com/office/drawing/2014/main" id="{41193232-22F7-4E65-9B95-09FC79028CB1}"/>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2" name="Text Box 19">
          <a:extLst>
            <a:ext uri="{FF2B5EF4-FFF2-40B4-BE49-F238E27FC236}">
              <a16:creationId xmlns:a16="http://schemas.microsoft.com/office/drawing/2014/main" id="{F1ABE695-5646-4022-A06F-89136850FDCB}"/>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593" name="Text Box 15">
          <a:extLst>
            <a:ext uri="{FF2B5EF4-FFF2-40B4-BE49-F238E27FC236}">
              <a16:creationId xmlns:a16="http://schemas.microsoft.com/office/drawing/2014/main" id="{D3013DB4-175D-4C67-8388-EB12203E95F2}"/>
            </a:ext>
          </a:extLst>
        </xdr:cNvPr>
        <xdr:cNvSpPr txBox="1">
          <a:spLocks noChangeArrowheads="1"/>
        </xdr:cNvSpPr>
      </xdr:nvSpPr>
      <xdr:spPr bwMode="auto">
        <a:xfrm>
          <a:off x="4743450" y="231933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4" name="Text Box 16">
          <a:extLst>
            <a:ext uri="{FF2B5EF4-FFF2-40B4-BE49-F238E27FC236}">
              <a16:creationId xmlns:a16="http://schemas.microsoft.com/office/drawing/2014/main" id="{19699C44-2F03-4957-B9CD-D8D0E996BD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5" name="Text Box 17">
          <a:extLst>
            <a:ext uri="{FF2B5EF4-FFF2-40B4-BE49-F238E27FC236}">
              <a16:creationId xmlns:a16="http://schemas.microsoft.com/office/drawing/2014/main" id="{A1E197A1-7128-4CDC-830A-B28AF732479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6" name="Text Box 18">
          <a:extLst>
            <a:ext uri="{FF2B5EF4-FFF2-40B4-BE49-F238E27FC236}">
              <a16:creationId xmlns:a16="http://schemas.microsoft.com/office/drawing/2014/main" id="{F1FA0ECD-0CB0-433D-82F2-7CCD066533B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7" name="Text Box 19">
          <a:extLst>
            <a:ext uri="{FF2B5EF4-FFF2-40B4-BE49-F238E27FC236}">
              <a16:creationId xmlns:a16="http://schemas.microsoft.com/office/drawing/2014/main" id="{582CF6AF-02CA-4C7A-AC39-38627D5340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598" name="Text Box 15">
          <a:extLst>
            <a:ext uri="{FF2B5EF4-FFF2-40B4-BE49-F238E27FC236}">
              <a16:creationId xmlns:a16="http://schemas.microsoft.com/office/drawing/2014/main" id="{275467EC-9273-4427-A6D1-D8FBB76054E2}"/>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599" name="Text Box 15">
          <a:extLst>
            <a:ext uri="{FF2B5EF4-FFF2-40B4-BE49-F238E27FC236}">
              <a16:creationId xmlns:a16="http://schemas.microsoft.com/office/drawing/2014/main" id="{B7BA7A4A-490E-43B4-AC6C-1DC784303780}"/>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504825</xdr:rowOff>
    </xdr:from>
    <xdr:ext cx="95250" cy="442269"/>
    <xdr:sp macro="" textlink="">
      <xdr:nvSpPr>
        <xdr:cNvPr id="1600" name="Text Box 15">
          <a:extLst>
            <a:ext uri="{FF2B5EF4-FFF2-40B4-BE49-F238E27FC236}">
              <a16:creationId xmlns:a16="http://schemas.microsoft.com/office/drawing/2014/main" id="{75ED013A-9DEF-4491-A60E-44BB69274ED0}"/>
            </a:ext>
          </a:extLst>
        </xdr:cNvPr>
        <xdr:cNvSpPr txBox="1">
          <a:spLocks noChangeArrowheads="1"/>
        </xdr:cNvSpPr>
      </xdr:nvSpPr>
      <xdr:spPr bwMode="auto">
        <a:xfrm>
          <a:off x="14363700" y="231933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1" name="Text Box 16">
          <a:extLst>
            <a:ext uri="{FF2B5EF4-FFF2-40B4-BE49-F238E27FC236}">
              <a16:creationId xmlns:a16="http://schemas.microsoft.com/office/drawing/2014/main" id="{0D433059-BAFB-49F1-9F2E-73AFC1AD745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2" name="Text Box 17">
          <a:extLst>
            <a:ext uri="{FF2B5EF4-FFF2-40B4-BE49-F238E27FC236}">
              <a16:creationId xmlns:a16="http://schemas.microsoft.com/office/drawing/2014/main" id="{0C8ED2FB-C1AA-4461-8207-2E69BAA7B9B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3" name="Text Box 18">
          <a:extLst>
            <a:ext uri="{FF2B5EF4-FFF2-40B4-BE49-F238E27FC236}">
              <a16:creationId xmlns:a16="http://schemas.microsoft.com/office/drawing/2014/main" id="{150502E1-4C5B-4A6B-9AD8-7B1DC76C63C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1604" name="Text Box 15">
          <a:extLst>
            <a:ext uri="{FF2B5EF4-FFF2-40B4-BE49-F238E27FC236}">
              <a16:creationId xmlns:a16="http://schemas.microsoft.com/office/drawing/2014/main" id="{A67D421A-CE75-4188-9F32-43015F409F4E}"/>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5" name="Text Box 16">
          <a:extLst>
            <a:ext uri="{FF2B5EF4-FFF2-40B4-BE49-F238E27FC236}">
              <a16:creationId xmlns:a16="http://schemas.microsoft.com/office/drawing/2014/main" id="{C063C876-443E-4FF7-85A6-F2BBEB5F05D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6" name="Text Box 17">
          <a:extLst>
            <a:ext uri="{FF2B5EF4-FFF2-40B4-BE49-F238E27FC236}">
              <a16:creationId xmlns:a16="http://schemas.microsoft.com/office/drawing/2014/main" id="{EA53B6B3-1221-49DE-9768-14058AD3E86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7" name="Text Box 18">
          <a:extLst>
            <a:ext uri="{FF2B5EF4-FFF2-40B4-BE49-F238E27FC236}">
              <a16:creationId xmlns:a16="http://schemas.microsoft.com/office/drawing/2014/main" id="{90B734F4-DDD1-4F35-AF86-58D11BA6965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8" name="Text Box 19">
          <a:extLst>
            <a:ext uri="{FF2B5EF4-FFF2-40B4-BE49-F238E27FC236}">
              <a16:creationId xmlns:a16="http://schemas.microsoft.com/office/drawing/2014/main" id="{BBD7DCE0-FEB1-458E-943A-FB7E61C562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9" name="Text Box 16">
          <a:extLst>
            <a:ext uri="{FF2B5EF4-FFF2-40B4-BE49-F238E27FC236}">
              <a16:creationId xmlns:a16="http://schemas.microsoft.com/office/drawing/2014/main" id="{A0A37712-DF85-4267-B1FE-7A8472C93E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0" name="Text Box 17">
          <a:extLst>
            <a:ext uri="{FF2B5EF4-FFF2-40B4-BE49-F238E27FC236}">
              <a16:creationId xmlns:a16="http://schemas.microsoft.com/office/drawing/2014/main" id="{DD1BFE40-4424-4A02-8308-2AF0EE00B9C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1" name="Text Box 18">
          <a:extLst>
            <a:ext uri="{FF2B5EF4-FFF2-40B4-BE49-F238E27FC236}">
              <a16:creationId xmlns:a16="http://schemas.microsoft.com/office/drawing/2014/main" id="{8E1020A5-1751-4BC8-87CE-868F3BFC2C3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2" name="Text Box 19">
          <a:extLst>
            <a:ext uri="{FF2B5EF4-FFF2-40B4-BE49-F238E27FC236}">
              <a16:creationId xmlns:a16="http://schemas.microsoft.com/office/drawing/2014/main" id="{8521987C-61C2-456C-9AE0-FC19EED6423F}"/>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3" name="Text Box 16">
          <a:extLst>
            <a:ext uri="{FF2B5EF4-FFF2-40B4-BE49-F238E27FC236}">
              <a16:creationId xmlns:a16="http://schemas.microsoft.com/office/drawing/2014/main" id="{D41B87C9-4BA6-4C73-8125-5654A2B2C89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4" name="Text Box 17">
          <a:extLst>
            <a:ext uri="{FF2B5EF4-FFF2-40B4-BE49-F238E27FC236}">
              <a16:creationId xmlns:a16="http://schemas.microsoft.com/office/drawing/2014/main" id="{FD7C1447-691B-41B6-8B0F-4519131874CF}"/>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5" name="Text Box 18">
          <a:extLst>
            <a:ext uri="{FF2B5EF4-FFF2-40B4-BE49-F238E27FC236}">
              <a16:creationId xmlns:a16="http://schemas.microsoft.com/office/drawing/2014/main" id="{7E281713-9B9D-47F6-B071-DA0C7E24A2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6" name="Text Box 19">
          <a:extLst>
            <a:ext uri="{FF2B5EF4-FFF2-40B4-BE49-F238E27FC236}">
              <a16:creationId xmlns:a16="http://schemas.microsoft.com/office/drawing/2014/main" id="{DE55CF5F-288D-407F-B811-5F99299065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7" name="Text Box 16">
          <a:extLst>
            <a:ext uri="{FF2B5EF4-FFF2-40B4-BE49-F238E27FC236}">
              <a16:creationId xmlns:a16="http://schemas.microsoft.com/office/drawing/2014/main" id="{E31A37B8-9B5C-4874-91AD-4F768DF019BB}"/>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8" name="Text Box 17">
          <a:extLst>
            <a:ext uri="{FF2B5EF4-FFF2-40B4-BE49-F238E27FC236}">
              <a16:creationId xmlns:a16="http://schemas.microsoft.com/office/drawing/2014/main" id="{449AAA59-058C-43E3-B692-69A23B5CF21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9" name="Text Box 18">
          <a:extLst>
            <a:ext uri="{FF2B5EF4-FFF2-40B4-BE49-F238E27FC236}">
              <a16:creationId xmlns:a16="http://schemas.microsoft.com/office/drawing/2014/main" id="{D94EE54E-2E58-4F68-A90F-B326454CE27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20" name="Text Box 19">
          <a:extLst>
            <a:ext uri="{FF2B5EF4-FFF2-40B4-BE49-F238E27FC236}">
              <a16:creationId xmlns:a16="http://schemas.microsoft.com/office/drawing/2014/main" id="{92DA83F3-2D7C-441F-BF1F-B70EB05903B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1" name="Text Box 16">
          <a:extLst>
            <a:ext uri="{FF2B5EF4-FFF2-40B4-BE49-F238E27FC236}">
              <a16:creationId xmlns:a16="http://schemas.microsoft.com/office/drawing/2014/main" id="{D430F7EF-1D54-46F1-BEEA-388851A21AF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2" name="Text Box 17">
          <a:extLst>
            <a:ext uri="{FF2B5EF4-FFF2-40B4-BE49-F238E27FC236}">
              <a16:creationId xmlns:a16="http://schemas.microsoft.com/office/drawing/2014/main" id="{8DB46B2A-F9A6-4155-992F-0EA3A404FFF2}"/>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3" name="Text Box 18">
          <a:extLst>
            <a:ext uri="{FF2B5EF4-FFF2-40B4-BE49-F238E27FC236}">
              <a16:creationId xmlns:a16="http://schemas.microsoft.com/office/drawing/2014/main" id="{EBF946CC-64DA-4300-951F-7DFF2BBD5565}"/>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4" name="Text Box 19">
          <a:extLst>
            <a:ext uri="{FF2B5EF4-FFF2-40B4-BE49-F238E27FC236}">
              <a16:creationId xmlns:a16="http://schemas.microsoft.com/office/drawing/2014/main" id="{17613995-617D-42C5-9290-8A65C45C41B3}"/>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25" name="Text Box 15">
          <a:extLst>
            <a:ext uri="{FF2B5EF4-FFF2-40B4-BE49-F238E27FC236}">
              <a16:creationId xmlns:a16="http://schemas.microsoft.com/office/drawing/2014/main" id="{73563EF2-203B-4121-85D0-E0DF1BA96CC7}"/>
            </a:ext>
          </a:extLst>
        </xdr:cNvPr>
        <xdr:cNvSpPr txBox="1">
          <a:spLocks noChangeArrowheads="1"/>
        </xdr:cNvSpPr>
      </xdr:nvSpPr>
      <xdr:spPr bwMode="auto">
        <a:xfrm>
          <a:off x="4743450" y="25422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6" name="Text Box 16">
          <a:extLst>
            <a:ext uri="{FF2B5EF4-FFF2-40B4-BE49-F238E27FC236}">
              <a16:creationId xmlns:a16="http://schemas.microsoft.com/office/drawing/2014/main" id="{06DA392D-A27A-4543-88A4-BE6F14B708E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7" name="Text Box 17">
          <a:extLst>
            <a:ext uri="{FF2B5EF4-FFF2-40B4-BE49-F238E27FC236}">
              <a16:creationId xmlns:a16="http://schemas.microsoft.com/office/drawing/2014/main" id="{4E27DAFD-B33A-4507-BD8E-0B11FA59CA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8" name="Text Box 18">
          <a:extLst>
            <a:ext uri="{FF2B5EF4-FFF2-40B4-BE49-F238E27FC236}">
              <a16:creationId xmlns:a16="http://schemas.microsoft.com/office/drawing/2014/main" id="{3DFE6AE0-BE7E-4EA4-81BD-BDED171534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9" name="Text Box 19">
          <a:extLst>
            <a:ext uri="{FF2B5EF4-FFF2-40B4-BE49-F238E27FC236}">
              <a16:creationId xmlns:a16="http://schemas.microsoft.com/office/drawing/2014/main" id="{6CDF651F-F1C1-4C21-A0C9-EACCCB4C306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504825</xdr:rowOff>
    </xdr:from>
    <xdr:ext cx="95250" cy="442269"/>
    <xdr:sp macro="" textlink="">
      <xdr:nvSpPr>
        <xdr:cNvPr id="1630" name="Text Box 15">
          <a:extLst>
            <a:ext uri="{FF2B5EF4-FFF2-40B4-BE49-F238E27FC236}">
              <a16:creationId xmlns:a16="http://schemas.microsoft.com/office/drawing/2014/main" id="{0AD672F7-1CE5-4396-B340-1AC1F547942F}"/>
            </a:ext>
          </a:extLst>
        </xdr:cNvPr>
        <xdr:cNvSpPr txBox="1">
          <a:spLocks noChangeArrowheads="1"/>
        </xdr:cNvSpPr>
      </xdr:nvSpPr>
      <xdr:spPr bwMode="auto">
        <a:xfrm>
          <a:off x="14363700" y="25422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1" name="Text Box 16">
          <a:extLst>
            <a:ext uri="{FF2B5EF4-FFF2-40B4-BE49-F238E27FC236}">
              <a16:creationId xmlns:a16="http://schemas.microsoft.com/office/drawing/2014/main" id="{12765145-A254-4A67-8EE3-EE07701DC26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2" name="Text Box 17">
          <a:extLst>
            <a:ext uri="{FF2B5EF4-FFF2-40B4-BE49-F238E27FC236}">
              <a16:creationId xmlns:a16="http://schemas.microsoft.com/office/drawing/2014/main" id="{C055AD3B-AB74-463C-BC1D-01B2AD50104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3" name="Text Box 18">
          <a:extLst>
            <a:ext uri="{FF2B5EF4-FFF2-40B4-BE49-F238E27FC236}">
              <a16:creationId xmlns:a16="http://schemas.microsoft.com/office/drawing/2014/main" id="{3775551E-BE09-4D7C-92D5-745EDB776F1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4" name="Text Box 16">
          <a:extLst>
            <a:ext uri="{FF2B5EF4-FFF2-40B4-BE49-F238E27FC236}">
              <a16:creationId xmlns:a16="http://schemas.microsoft.com/office/drawing/2014/main" id="{45F4961B-22D8-4947-B13C-FFCFC94E11E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5" name="Text Box 17">
          <a:extLst>
            <a:ext uri="{FF2B5EF4-FFF2-40B4-BE49-F238E27FC236}">
              <a16:creationId xmlns:a16="http://schemas.microsoft.com/office/drawing/2014/main" id="{7C9EF8F9-32B1-47B8-96A9-B69DBBB7CC4D}"/>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6" name="Text Box 18">
          <a:extLst>
            <a:ext uri="{FF2B5EF4-FFF2-40B4-BE49-F238E27FC236}">
              <a16:creationId xmlns:a16="http://schemas.microsoft.com/office/drawing/2014/main" id="{9D79529E-34EC-436C-B56C-FA6B3C4BAA2B}"/>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7" name="Text Box 19">
          <a:extLst>
            <a:ext uri="{FF2B5EF4-FFF2-40B4-BE49-F238E27FC236}">
              <a16:creationId xmlns:a16="http://schemas.microsoft.com/office/drawing/2014/main" id="{D8171FB2-898B-4672-AA22-77AF939F314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8" name="Text Box 16">
          <a:extLst>
            <a:ext uri="{FF2B5EF4-FFF2-40B4-BE49-F238E27FC236}">
              <a16:creationId xmlns:a16="http://schemas.microsoft.com/office/drawing/2014/main" id="{3B00D5E5-8912-4DC8-9123-085853DF107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9" name="Text Box 17">
          <a:extLst>
            <a:ext uri="{FF2B5EF4-FFF2-40B4-BE49-F238E27FC236}">
              <a16:creationId xmlns:a16="http://schemas.microsoft.com/office/drawing/2014/main" id="{207F00DF-692A-4410-9DEA-41E259A5564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0" name="Text Box 18">
          <a:extLst>
            <a:ext uri="{FF2B5EF4-FFF2-40B4-BE49-F238E27FC236}">
              <a16:creationId xmlns:a16="http://schemas.microsoft.com/office/drawing/2014/main" id="{278E1EC9-8839-48D2-A9A9-989FD24E1EA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1" name="Text Box 19">
          <a:extLst>
            <a:ext uri="{FF2B5EF4-FFF2-40B4-BE49-F238E27FC236}">
              <a16:creationId xmlns:a16="http://schemas.microsoft.com/office/drawing/2014/main" id="{3C5041E6-8FE8-4BA5-9F34-F7A1D43F519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42" name="Text Box 15">
          <a:extLst>
            <a:ext uri="{FF2B5EF4-FFF2-40B4-BE49-F238E27FC236}">
              <a16:creationId xmlns:a16="http://schemas.microsoft.com/office/drawing/2014/main" id="{881C6CB3-5179-448D-894C-168284291738}"/>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1643" name="Text Box 15">
          <a:extLst>
            <a:ext uri="{FF2B5EF4-FFF2-40B4-BE49-F238E27FC236}">
              <a16:creationId xmlns:a16="http://schemas.microsoft.com/office/drawing/2014/main" id="{54CFE807-B54C-40EB-91EF-BCC9C0CF7CEF}"/>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44" name="Text Box 15">
          <a:extLst>
            <a:ext uri="{FF2B5EF4-FFF2-40B4-BE49-F238E27FC236}">
              <a16:creationId xmlns:a16="http://schemas.microsoft.com/office/drawing/2014/main" id="{2C8B863B-2B0B-4652-B5D0-58794E3761C3}"/>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45" name="Text Box 15">
          <a:extLst>
            <a:ext uri="{FF2B5EF4-FFF2-40B4-BE49-F238E27FC236}">
              <a16:creationId xmlns:a16="http://schemas.microsoft.com/office/drawing/2014/main" id="{DD0A95C8-C8D7-4ED3-BB96-D984E684207A}"/>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1646" name="Text Box 15">
          <a:extLst>
            <a:ext uri="{FF2B5EF4-FFF2-40B4-BE49-F238E27FC236}">
              <a16:creationId xmlns:a16="http://schemas.microsoft.com/office/drawing/2014/main" id="{81760CCA-069D-4A45-A63E-73F7BA05F5B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7" name="Text Box 16">
          <a:extLst>
            <a:ext uri="{FF2B5EF4-FFF2-40B4-BE49-F238E27FC236}">
              <a16:creationId xmlns:a16="http://schemas.microsoft.com/office/drawing/2014/main" id="{CEDB56E0-56A8-4FF1-939E-47B9190DE10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8" name="Text Box 17">
          <a:extLst>
            <a:ext uri="{FF2B5EF4-FFF2-40B4-BE49-F238E27FC236}">
              <a16:creationId xmlns:a16="http://schemas.microsoft.com/office/drawing/2014/main" id="{45DA4568-C913-4680-B76E-07EF89DCF97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9" name="Text Box 18">
          <a:extLst>
            <a:ext uri="{FF2B5EF4-FFF2-40B4-BE49-F238E27FC236}">
              <a16:creationId xmlns:a16="http://schemas.microsoft.com/office/drawing/2014/main" id="{830FC576-7442-4E52-9A2E-7F10F461CC2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50" name="Text Box 19">
          <a:extLst>
            <a:ext uri="{FF2B5EF4-FFF2-40B4-BE49-F238E27FC236}">
              <a16:creationId xmlns:a16="http://schemas.microsoft.com/office/drawing/2014/main" id="{5F226E38-8912-4499-9674-7984EB7F099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1" name="Text Box 16">
          <a:extLst>
            <a:ext uri="{FF2B5EF4-FFF2-40B4-BE49-F238E27FC236}">
              <a16:creationId xmlns:a16="http://schemas.microsoft.com/office/drawing/2014/main" id="{8795DE6B-A558-4FF3-A40D-418D5D3BD74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2" name="Text Box 17">
          <a:extLst>
            <a:ext uri="{FF2B5EF4-FFF2-40B4-BE49-F238E27FC236}">
              <a16:creationId xmlns:a16="http://schemas.microsoft.com/office/drawing/2014/main" id="{CD9813A2-6E56-4B9C-9C41-43D3CB3C825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3" name="Text Box 18">
          <a:extLst>
            <a:ext uri="{FF2B5EF4-FFF2-40B4-BE49-F238E27FC236}">
              <a16:creationId xmlns:a16="http://schemas.microsoft.com/office/drawing/2014/main" id="{4F56BC1C-E3DE-4114-85B2-E48C1AA1B00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4" name="Text Box 19">
          <a:extLst>
            <a:ext uri="{FF2B5EF4-FFF2-40B4-BE49-F238E27FC236}">
              <a16:creationId xmlns:a16="http://schemas.microsoft.com/office/drawing/2014/main" id="{51F8BF5C-8DB0-4AAF-B1A6-A162CF4FAD7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5" name="Text Box 16">
          <a:extLst>
            <a:ext uri="{FF2B5EF4-FFF2-40B4-BE49-F238E27FC236}">
              <a16:creationId xmlns:a16="http://schemas.microsoft.com/office/drawing/2014/main" id="{5DC9F691-CDA7-429C-B79C-F47A7E3221D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6" name="Text Box 17">
          <a:extLst>
            <a:ext uri="{FF2B5EF4-FFF2-40B4-BE49-F238E27FC236}">
              <a16:creationId xmlns:a16="http://schemas.microsoft.com/office/drawing/2014/main" id="{11346732-59B5-4A20-81B1-0500372E1AF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7" name="Text Box 18">
          <a:extLst>
            <a:ext uri="{FF2B5EF4-FFF2-40B4-BE49-F238E27FC236}">
              <a16:creationId xmlns:a16="http://schemas.microsoft.com/office/drawing/2014/main" id="{1C688B24-1AB0-4E42-B6FD-93DEE977EFE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8" name="Text Box 19">
          <a:extLst>
            <a:ext uri="{FF2B5EF4-FFF2-40B4-BE49-F238E27FC236}">
              <a16:creationId xmlns:a16="http://schemas.microsoft.com/office/drawing/2014/main" id="{40984F32-54D9-491A-A549-FB32E2F716A4}"/>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59" name="Text Box 15">
          <a:extLst>
            <a:ext uri="{FF2B5EF4-FFF2-40B4-BE49-F238E27FC236}">
              <a16:creationId xmlns:a16="http://schemas.microsoft.com/office/drawing/2014/main" id="{18A719CF-286F-40DC-97D6-68B335A3ECF8}"/>
            </a:ext>
          </a:extLst>
        </xdr:cNvPr>
        <xdr:cNvSpPr txBox="1">
          <a:spLocks noChangeArrowheads="1"/>
        </xdr:cNvSpPr>
      </xdr:nvSpPr>
      <xdr:spPr bwMode="auto">
        <a:xfrm>
          <a:off x="4743450" y="276510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0" name="Text Box 16">
          <a:extLst>
            <a:ext uri="{FF2B5EF4-FFF2-40B4-BE49-F238E27FC236}">
              <a16:creationId xmlns:a16="http://schemas.microsoft.com/office/drawing/2014/main" id="{E8B67E46-9703-403E-9F48-527B189C672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1" name="Text Box 17">
          <a:extLst>
            <a:ext uri="{FF2B5EF4-FFF2-40B4-BE49-F238E27FC236}">
              <a16:creationId xmlns:a16="http://schemas.microsoft.com/office/drawing/2014/main" id="{AB56496C-4E1C-404E-A7A2-590DCF7858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2" name="Text Box 18">
          <a:extLst>
            <a:ext uri="{FF2B5EF4-FFF2-40B4-BE49-F238E27FC236}">
              <a16:creationId xmlns:a16="http://schemas.microsoft.com/office/drawing/2014/main" id="{05193A6E-DCAA-40E0-89E7-1918135BA8F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3" name="Text Box 19">
          <a:extLst>
            <a:ext uri="{FF2B5EF4-FFF2-40B4-BE49-F238E27FC236}">
              <a16:creationId xmlns:a16="http://schemas.microsoft.com/office/drawing/2014/main" id="{02CC340C-97E4-46B5-81A6-7623D47B4A3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504825</xdr:rowOff>
    </xdr:from>
    <xdr:ext cx="95250" cy="442269"/>
    <xdr:sp macro="" textlink="">
      <xdr:nvSpPr>
        <xdr:cNvPr id="1664" name="Text Box 15">
          <a:extLst>
            <a:ext uri="{FF2B5EF4-FFF2-40B4-BE49-F238E27FC236}">
              <a16:creationId xmlns:a16="http://schemas.microsoft.com/office/drawing/2014/main" id="{F612F1C4-C4DF-4890-9E21-5D64EB8910AB}"/>
            </a:ext>
          </a:extLst>
        </xdr:cNvPr>
        <xdr:cNvSpPr txBox="1">
          <a:spLocks noChangeArrowheads="1"/>
        </xdr:cNvSpPr>
      </xdr:nvSpPr>
      <xdr:spPr bwMode="auto">
        <a:xfrm>
          <a:off x="14363700" y="27651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5" name="Text Box 16">
          <a:extLst>
            <a:ext uri="{FF2B5EF4-FFF2-40B4-BE49-F238E27FC236}">
              <a16:creationId xmlns:a16="http://schemas.microsoft.com/office/drawing/2014/main" id="{035267CE-81D3-45BE-B636-4B3AA6CCE4D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6" name="Text Box 17">
          <a:extLst>
            <a:ext uri="{FF2B5EF4-FFF2-40B4-BE49-F238E27FC236}">
              <a16:creationId xmlns:a16="http://schemas.microsoft.com/office/drawing/2014/main" id="{0D23A6A5-73F3-4A49-A67F-790B01DC6A7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7" name="Text Box 18">
          <a:extLst>
            <a:ext uri="{FF2B5EF4-FFF2-40B4-BE49-F238E27FC236}">
              <a16:creationId xmlns:a16="http://schemas.microsoft.com/office/drawing/2014/main" id="{6E39AC3F-3520-41AF-B350-FD1372B4294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8" name="Text Box 16">
          <a:extLst>
            <a:ext uri="{FF2B5EF4-FFF2-40B4-BE49-F238E27FC236}">
              <a16:creationId xmlns:a16="http://schemas.microsoft.com/office/drawing/2014/main" id="{C96EBA40-0515-4540-AA49-A92A7888AC7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9" name="Text Box 17">
          <a:extLst>
            <a:ext uri="{FF2B5EF4-FFF2-40B4-BE49-F238E27FC236}">
              <a16:creationId xmlns:a16="http://schemas.microsoft.com/office/drawing/2014/main" id="{BA5D60B0-EE53-4639-B06F-29BC2254D9D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0" name="Text Box 18">
          <a:extLst>
            <a:ext uri="{FF2B5EF4-FFF2-40B4-BE49-F238E27FC236}">
              <a16:creationId xmlns:a16="http://schemas.microsoft.com/office/drawing/2014/main" id="{460AD48F-85EB-413E-9ABA-6A09A85D344D}"/>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1" name="Text Box 19">
          <a:extLst>
            <a:ext uri="{FF2B5EF4-FFF2-40B4-BE49-F238E27FC236}">
              <a16:creationId xmlns:a16="http://schemas.microsoft.com/office/drawing/2014/main" id="{05322CC5-23A4-4907-BB4E-5D0E790670D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2" name="Text Box 16">
          <a:extLst>
            <a:ext uri="{FF2B5EF4-FFF2-40B4-BE49-F238E27FC236}">
              <a16:creationId xmlns:a16="http://schemas.microsoft.com/office/drawing/2014/main" id="{F9D78707-6880-4469-A620-CB18F4C6E89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3" name="Text Box 17">
          <a:extLst>
            <a:ext uri="{FF2B5EF4-FFF2-40B4-BE49-F238E27FC236}">
              <a16:creationId xmlns:a16="http://schemas.microsoft.com/office/drawing/2014/main" id="{C6A9E3BC-5DC7-435B-9DA4-02FBA81670E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4" name="Text Box 18">
          <a:extLst>
            <a:ext uri="{FF2B5EF4-FFF2-40B4-BE49-F238E27FC236}">
              <a16:creationId xmlns:a16="http://schemas.microsoft.com/office/drawing/2014/main" id="{B9A895FD-7353-4AC2-82B4-AA9A6D44313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5" name="Text Box 19">
          <a:extLst>
            <a:ext uri="{FF2B5EF4-FFF2-40B4-BE49-F238E27FC236}">
              <a16:creationId xmlns:a16="http://schemas.microsoft.com/office/drawing/2014/main" id="{107061FC-077B-4515-B176-D1C9F15CD8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6" name="Text Box 16">
          <a:extLst>
            <a:ext uri="{FF2B5EF4-FFF2-40B4-BE49-F238E27FC236}">
              <a16:creationId xmlns:a16="http://schemas.microsoft.com/office/drawing/2014/main" id="{ED1B05C4-3167-4097-B156-D1D885AC68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7" name="Text Box 17">
          <a:extLst>
            <a:ext uri="{FF2B5EF4-FFF2-40B4-BE49-F238E27FC236}">
              <a16:creationId xmlns:a16="http://schemas.microsoft.com/office/drawing/2014/main" id="{AE8779CB-87EE-4AAA-9A24-739A6879CF1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8" name="Text Box 18">
          <a:extLst>
            <a:ext uri="{FF2B5EF4-FFF2-40B4-BE49-F238E27FC236}">
              <a16:creationId xmlns:a16="http://schemas.microsoft.com/office/drawing/2014/main" id="{1E4CB1C2-2E26-4BAE-A538-C72997B01D5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9" name="Text Box 19">
          <a:extLst>
            <a:ext uri="{FF2B5EF4-FFF2-40B4-BE49-F238E27FC236}">
              <a16:creationId xmlns:a16="http://schemas.microsoft.com/office/drawing/2014/main" id="{3B3191C0-5E52-40CE-984B-FB18C66F07F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680" name="Text Box 15">
          <a:extLst>
            <a:ext uri="{FF2B5EF4-FFF2-40B4-BE49-F238E27FC236}">
              <a16:creationId xmlns:a16="http://schemas.microsoft.com/office/drawing/2014/main" id="{9ECB93D6-68EE-4E86-B9B7-A8A52AEEB961}"/>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1" name="Text Box 16">
          <a:extLst>
            <a:ext uri="{FF2B5EF4-FFF2-40B4-BE49-F238E27FC236}">
              <a16:creationId xmlns:a16="http://schemas.microsoft.com/office/drawing/2014/main" id="{959E1779-9DC6-4637-A2DC-A6EC980351A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2" name="Text Box 17">
          <a:extLst>
            <a:ext uri="{FF2B5EF4-FFF2-40B4-BE49-F238E27FC236}">
              <a16:creationId xmlns:a16="http://schemas.microsoft.com/office/drawing/2014/main" id="{850A9BA1-C85E-4F7B-8889-A187D7529CAA}"/>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3" name="Text Box 18">
          <a:extLst>
            <a:ext uri="{FF2B5EF4-FFF2-40B4-BE49-F238E27FC236}">
              <a16:creationId xmlns:a16="http://schemas.microsoft.com/office/drawing/2014/main" id="{5363EDF7-53E0-41AB-B229-BC43406279F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4" name="Text Box 19">
          <a:extLst>
            <a:ext uri="{FF2B5EF4-FFF2-40B4-BE49-F238E27FC236}">
              <a16:creationId xmlns:a16="http://schemas.microsoft.com/office/drawing/2014/main" id="{A6FDF0B6-FFA8-4416-ACDE-5DC50B5B472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1685" name="Text Box 15">
          <a:extLst>
            <a:ext uri="{FF2B5EF4-FFF2-40B4-BE49-F238E27FC236}">
              <a16:creationId xmlns:a16="http://schemas.microsoft.com/office/drawing/2014/main" id="{84D47DAA-63FD-461E-88D1-2BE6AB06F2D8}"/>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6" name="Text Box 16">
          <a:extLst>
            <a:ext uri="{FF2B5EF4-FFF2-40B4-BE49-F238E27FC236}">
              <a16:creationId xmlns:a16="http://schemas.microsoft.com/office/drawing/2014/main" id="{EEBE617B-6DFF-410D-B2C1-DF3C0D611EBE}"/>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7" name="Text Box 17">
          <a:extLst>
            <a:ext uri="{FF2B5EF4-FFF2-40B4-BE49-F238E27FC236}">
              <a16:creationId xmlns:a16="http://schemas.microsoft.com/office/drawing/2014/main" id="{AFDC4FCE-8A5A-4CA4-9860-5201969B324D}"/>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8" name="Text Box 18">
          <a:extLst>
            <a:ext uri="{FF2B5EF4-FFF2-40B4-BE49-F238E27FC236}">
              <a16:creationId xmlns:a16="http://schemas.microsoft.com/office/drawing/2014/main" id="{E4FFCD14-8A88-46E8-983A-A53C38A7ACD4}"/>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9" name="Text Box 19">
          <a:extLst>
            <a:ext uri="{FF2B5EF4-FFF2-40B4-BE49-F238E27FC236}">
              <a16:creationId xmlns:a16="http://schemas.microsoft.com/office/drawing/2014/main" id="{35E4D9CA-1163-41FD-90C1-5286DA8EF40A}"/>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690" name="Text Box 15">
          <a:extLst>
            <a:ext uri="{FF2B5EF4-FFF2-40B4-BE49-F238E27FC236}">
              <a16:creationId xmlns:a16="http://schemas.microsoft.com/office/drawing/2014/main" id="{CE08B94B-9DB5-4AE9-98CA-BD1FA4C54FDB}"/>
            </a:ext>
          </a:extLst>
        </xdr:cNvPr>
        <xdr:cNvSpPr txBox="1">
          <a:spLocks noChangeArrowheads="1"/>
        </xdr:cNvSpPr>
      </xdr:nvSpPr>
      <xdr:spPr bwMode="auto">
        <a:xfrm>
          <a:off x="4743450" y="29879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1" name="Text Box 16">
          <a:extLst>
            <a:ext uri="{FF2B5EF4-FFF2-40B4-BE49-F238E27FC236}">
              <a16:creationId xmlns:a16="http://schemas.microsoft.com/office/drawing/2014/main" id="{A746518D-04F0-42AA-8F59-FF51A44336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2" name="Text Box 17">
          <a:extLst>
            <a:ext uri="{FF2B5EF4-FFF2-40B4-BE49-F238E27FC236}">
              <a16:creationId xmlns:a16="http://schemas.microsoft.com/office/drawing/2014/main" id="{4B824C9D-6422-42A9-AF00-BAA0D6FC69B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3" name="Text Box 18">
          <a:extLst>
            <a:ext uri="{FF2B5EF4-FFF2-40B4-BE49-F238E27FC236}">
              <a16:creationId xmlns:a16="http://schemas.microsoft.com/office/drawing/2014/main" id="{818CF305-BB17-4B98-BC81-02F5DB37EA1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4" name="Text Box 19">
          <a:extLst>
            <a:ext uri="{FF2B5EF4-FFF2-40B4-BE49-F238E27FC236}">
              <a16:creationId xmlns:a16="http://schemas.microsoft.com/office/drawing/2014/main" id="{5F050D48-3964-4481-959F-2D8D9B189813}"/>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695" name="Text Box 15">
          <a:extLst>
            <a:ext uri="{FF2B5EF4-FFF2-40B4-BE49-F238E27FC236}">
              <a16:creationId xmlns:a16="http://schemas.microsoft.com/office/drawing/2014/main" id="{0C625C10-EEBC-49F7-AE4E-1C88F3B466B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696" name="Text Box 15">
          <a:extLst>
            <a:ext uri="{FF2B5EF4-FFF2-40B4-BE49-F238E27FC236}">
              <a16:creationId xmlns:a16="http://schemas.microsoft.com/office/drawing/2014/main" id="{E359061B-EA10-41F2-9416-120806005A26}"/>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504825</xdr:rowOff>
    </xdr:from>
    <xdr:ext cx="95250" cy="442269"/>
    <xdr:sp macro="" textlink="">
      <xdr:nvSpPr>
        <xdr:cNvPr id="1697" name="Text Box 15">
          <a:extLst>
            <a:ext uri="{FF2B5EF4-FFF2-40B4-BE49-F238E27FC236}">
              <a16:creationId xmlns:a16="http://schemas.microsoft.com/office/drawing/2014/main" id="{BDF2E2A2-B2A9-4C2F-B4D6-8B56A495A675}"/>
            </a:ext>
          </a:extLst>
        </xdr:cNvPr>
        <xdr:cNvSpPr txBox="1">
          <a:spLocks noChangeArrowheads="1"/>
        </xdr:cNvSpPr>
      </xdr:nvSpPr>
      <xdr:spPr bwMode="auto">
        <a:xfrm>
          <a:off x="14363700" y="298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8" name="Text Box 16">
          <a:extLst>
            <a:ext uri="{FF2B5EF4-FFF2-40B4-BE49-F238E27FC236}">
              <a16:creationId xmlns:a16="http://schemas.microsoft.com/office/drawing/2014/main" id="{DF78E32A-5273-4B43-9835-9FC506370FE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9" name="Text Box 17">
          <a:extLst>
            <a:ext uri="{FF2B5EF4-FFF2-40B4-BE49-F238E27FC236}">
              <a16:creationId xmlns:a16="http://schemas.microsoft.com/office/drawing/2014/main" id="{3C3EC15D-330D-435F-8CB5-A64113C95CD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700" name="Text Box 18">
          <a:extLst>
            <a:ext uri="{FF2B5EF4-FFF2-40B4-BE49-F238E27FC236}">
              <a16:creationId xmlns:a16="http://schemas.microsoft.com/office/drawing/2014/main" id="{C4EF6755-8AF5-4B89-8729-01054D32E5C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1701" name="Text Box 15">
          <a:extLst>
            <a:ext uri="{FF2B5EF4-FFF2-40B4-BE49-F238E27FC236}">
              <a16:creationId xmlns:a16="http://schemas.microsoft.com/office/drawing/2014/main" id="{8758A59D-66FA-4BC9-8C97-BA4CA21DDCFF}"/>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2" name="Text Box 16">
          <a:extLst>
            <a:ext uri="{FF2B5EF4-FFF2-40B4-BE49-F238E27FC236}">
              <a16:creationId xmlns:a16="http://schemas.microsoft.com/office/drawing/2014/main" id="{091D4B04-E5F3-4EB1-86C0-2C85CFDCD6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3" name="Text Box 17">
          <a:extLst>
            <a:ext uri="{FF2B5EF4-FFF2-40B4-BE49-F238E27FC236}">
              <a16:creationId xmlns:a16="http://schemas.microsoft.com/office/drawing/2014/main" id="{607B6E32-8653-41F2-98D1-7255E524C07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4" name="Text Box 18">
          <a:extLst>
            <a:ext uri="{FF2B5EF4-FFF2-40B4-BE49-F238E27FC236}">
              <a16:creationId xmlns:a16="http://schemas.microsoft.com/office/drawing/2014/main" id="{48D024D9-59AB-4429-807D-D78F224DA495}"/>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5" name="Text Box 19">
          <a:extLst>
            <a:ext uri="{FF2B5EF4-FFF2-40B4-BE49-F238E27FC236}">
              <a16:creationId xmlns:a16="http://schemas.microsoft.com/office/drawing/2014/main" id="{2869569C-8BCC-4CFE-9A9C-12A5A60EDD5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6" name="Text Box 16">
          <a:extLst>
            <a:ext uri="{FF2B5EF4-FFF2-40B4-BE49-F238E27FC236}">
              <a16:creationId xmlns:a16="http://schemas.microsoft.com/office/drawing/2014/main" id="{7A85F436-5B48-47C8-AB55-E12E60F5C4F0}"/>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7" name="Text Box 17">
          <a:extLst>
            <a:ext uri="{FF2B5EF4-FFF2-40B4-BE49-F238E27FC236}">
              <a16:creationId xmlns:a16="http://schemas.microsoft.com/office/drawing/2014/main" id="{CC2C10C9-FDCC-4AE1-BF7C-293DC630760D}"/>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8" name="Text Box 18">
          <a:extLst>
            <a:ext uri="{FF2B5EF4-FFF2-40B4-BE49-F238E27FC236}">
              <a16:creationId xmlns:a16="http://schemas.microsoft.com/office/drawing/2014/main" id="{94F63533-1801-48B1-8C89-3D5F8C3FAB3E}"/>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9" name="Text Box 19">
          <a:extLst>
            <a:ext uri="{FF2B5EF4-FFF2-40B4-BE49-F238E27FC236}">
              <a16:creationId xmlns:a16="http://schemas.microsoft.com/office/drawing/2014/main" id="{542A1C9F-8732-493B-8EB7-7158D174FB1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0" name="Text Box 16">
          <a:extLst>
            <a:ext uri="{FF2B5EF4-FFF2-40B4-BE49-F238E27FC236}">
              <a16:creationId xmlns:a16="http://schemas.microsoft.com/office/drawing/2014/main" id="{ECD708C1-6F77-4F8E-9DD8-864D19C2A680}"/>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1" name="Text Box 17">
          <a:extLst>
            <a:ext uri="{FF2B5EF4-FFF2-40B4-BE49-F238E27FC236}">
              <a16:creationId xmlns:a16="http://schemas.microsoft.com/office/drawing/2014/main" id="{D6355EC3-2B61-4197-89D5-7833592B07E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2" name="Text Box 18">
          <a:extLst>
            <a:ext uri="{FF2B5EF4-FFF2-40B4-BE49-F238E27FC236}">
              <a16:creationId xmlns:a16="http://schemas.microsoft.com/office/drawing/2014/main" id="{69A48596-3A38-4C7F-8E38-182CD6E4ECBF}"/>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3" name="Text Box 19">
          <a:extLst>
            <a:ext uri="{FF2B5EF4-FFF2-40B4-BE49-F238E27FC236}">
              <a16:creationId xmlns:a16="http://schemas.microsoft.com/office/drawing/2014/main" id="{B52D0A53-3215-4076-9AB3-3F78275AE99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4" name="Text Box 16">
          <a:extLst>
            <a:ext uri="{FF2B5EF4-FFF2-40B4-BE49-F238E27FC236}">
              <a16:creationId xmlns:a16="http://schemas.microsoft.com/office/drawing/2014/main" id="{13509DF2-C7DA-4B04-9D8E-E8943A9216E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5" name="Text Box 17">
          <a:extLst>
            <a:ext uri="{FF2B5EF4-FFF2-40B4-BE49-F238E27FC236}">
              <a16:creationId xmlns:a16="http://schemas.microsoft.com/office/drawing/2014/main" id="{664BFA19-BB78-4811-B195-5EF1E0665662}"/>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6" name="Text Box 18">
          <a:extLst>
            <a:ext uri="{FF2B5EF4-FFF2-40B4-BE49-F238E27FC236}">
              <a16:creationId xmlns:a16="http://schemas.microsoft.com/office/drawing/2014/main" id="{C8EC3B9E-6844-46E2-BD4C-96C018A64DD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7" name="Text Box 19">
          <a:extLst>
            <a:ext uri="{FF2B5EF4-FFF2-40B4-BE49-F238E27FC236}">
              <a16:creationId xmlns:a16="http://schemas.microsoft.com/office/drawing/2014/main" id="{605D87E6-3D60-4FB6-A1D4-05C4F3D1535C}"/>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8" name="Text Box 16">
          <a:extLst>
            <a:ext uri="{FF2B5EF4-FFF2-40B4-BE49-F238E27FC236}">
              <a16:creationId xmlns:a16="http://schemas.microsoft.com/office/drawing/2014/main" id="{39A3C825-3D95-4A0D-8468-C36D9A2D7C6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9" name="Text Box 17">
          <a:extLst>
            <a:ext uri="{FF2B5EF4-FFF2-40B4-BE49-F238E27FC236}">
              <a16:creationId xmlns:a16="http://schemas.microsoft.com/office/drawing/2014/main" id="{68B9D7FE-A71D-4E2C-8939-F2F3D80D873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0" name="Text Box 18">
          <a:extLst>
            <a:ext uri="{FF2B5EF4-FFF2-40B4-BE49-F238E27FC236}">
              <a16:creationId xmlns:a16="http://schemas.microsoft.com/office/drawing/2014/main" id="{4923CFB7-C4F7-4676-B2D1-11DCB191EE0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1" name="Text Box 19">
          <a:extLst>
            <a:ext uri="{FF2B5EF4-FFF2-40B4-BE49-F238E27FC236}">
              <a16:creationId xmlns:a16="http://schemas.microsoft.com/office/drawing/2014/main" id="{6B1ED867-8FB6-4DB1-BB13-18B49C6BE7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22" name="Text Box 15">
          <a:extLst>
            <a:ext uri="{FF2B5EF4-FFF2-40B4-BE49-F238E27FC236}">
              <a16:creationId xmlns:a16="http://schemas.microsoft.com/office/drawing/2014/main" id="{CB3A8C17-0E1F-4B7D-AF4B-CEAEBA719C76}"/>
            </a:ext>
          </a:extLst>
        </xdr:cNvPr>
        <xdr:cNvSpPr txBox="1">
          <a:spLocks noChangeArrowheads="1"/>
        </xdr:cNvSpPr>
      </xdr:nvSpPr>
      <xdr:spPr bwMode="auto">
        <a:xfrm>
          <a:off x="4743450" y="321087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3" name="Text Box 16">
          <a:extLst>
            <a:ext uri="{FF2B5EF4-FFF2-40B4-BE49-F238E27FC236}">
              <a16:creationId xmlns:a16="http://schemas.microsoft.com/office/drawing/2014/main" id="{B6592B83-EC51-49D3-8611-BA55E29B2B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4" name="Text Box 17">
          <a:extLst>
            <a:ext uri="{FF2B5EF4-FFF2-40B4-BE49-F238E27FC236}">
              <a16:creationId xmlns:a16="http://schemas.microsoft.com/office/drawing/2014/main" id="{FCA6AAD8-11A0-49AE-9D86-814C666DB0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5" name="Text Box 18">
          <a:extLst>
            <a:ext uri="{FF2B5EF4-FFF2-40B4-BE49-F238E27FC236}">
              <a16:creationId xmlns:a16="http://schemas.microsoft.com/office/drawing/2014/main" id="{A578AC3F-78DB-461C-B97D-33815013CF3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6" name="Text Box 19">
          <a:extLst>
            <a:ext uri="{FF2B5EF4-FFF2-40B4-BE49-F238E27FC236}">
              <a16:creationId xmlns:a16="http://schemas.microsoft.com/office/drawing/2014/main" id="{4BE4CB17-EEDC-4094-B393-8B8A4275F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504825</xdr:rowOff>
    </xdr:from>
    <xdr:ext cx="95250" cy="442269"/>
    <xdr:sp macro="" textlink="">
      <xdr:nvSpPr>
        <xdr:cNvPr id="1727" name="Text Box 15">
          <a:extLst>
            <a:ext uri="{FF2B5EF4-FFF2-40B4-BE49-F238E27FC236}">
              <a16:creationId xmlns:a16="http://schemas.microsoft.com/office/drawing/2014/main" id="{E1DA3FFF-4210-4D7B-8C0A-DA8A146525A3}"/>
            </a:ext>
          </a:extLst>
        </xdr:cNvPr>
        <xdr:cNvSpPr txBox="1">
          <a:spLocks noChangeArrowheads="1"/>
        </xdr:cNvSpPr>
      </xdr:nvSpPr>
      <xdr:spPr bwMode="auto">
        <a:xfrm>
          <a:off x="14363700" y="321087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8" name="Text Box 16">
          <a:extLst>
            <a:ext uri="{FF2B5EF4-FFF2-40B4-BE49-F238E27FC236}">
              <a16:creationId xmlns:a16="http://schemas.microsoft.com/office/drawing/2014/main" id="{11E13B3C-C1A8-48D1-8EC6-F02217DEDF9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9" name="Text Box 17">
          <a:extLst>
            <a:ext uri="{FF2B5EF4-FFF2-40B4-BE49-F238E27FC236}">
              <a16:creationId xmlns:a16="http://schemas.microsoft.com/office/drawing/2014/main" id="{670BF549-85C6-4222-AAB1-383BBAF21C9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30" name="Text Box 18">
          <a:extLst>
            <a:ext uri="{FF2B5EF4-FFF2-40B4-BE49-F238E27FC236}">
              <a16:creationId xmlns:a16="http://schemas.microsoft.com/office/drawing/2014/main" id="{24243856-8337-4F8D-A98F-F1382917575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1" name="Text Box 16">
          <a:extLst>
            <a:ext uri="{FF2B5EF4-FFF2-40B4-BE49-F238E27FC236}">
              <a16:creationId xmlns:a16="http://schemas.microsoft.com/office/drawing/2014/main" id="{3ACD24EA-9DBC-4BB1-B90A-7AE437C29F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2" name="Text Box 17">
          <a:extLst>
            <a:ext uri="{FF2B5EF4-FFF2-40B4-BE49-F238E27FC236}">
              <a16:creationId xmlns:a16="http://schemas.microsoft.com/office/drawing/2014/main" id="{07B0245E-0A72-4AE4-A176-7D21D104AB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3" name="Text Box 18">
          <a:extLst>
            <a:ext uri="{FF2B5EF4-FFF2-40B4-BE49-F238E27FC236}">
              <a16:creationId xmlns:a16="http://schemas.microsoft.com/office/drawing/2014/main" id="{6E53D601-4217-4630-A1C7-D08A106778C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4" name="Text Box 19">
          <a:extLst>
            <a:ext uri="{FF2B5EF4-FFF2-40B4-BE49-F238E27FC236}">
              <a16:creationId xmlns:a16="http://schemas.microsoft.com/office/drawing/2014/main" id="{89DB676D-9626-4AEC-9168-A3067A83C5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5" name="Text Box 16">
          <a:extLst>
            <a:ext uri="{FF2B5EF4-FFF2-40B4-BE49-F238E27FC236}">
              <a16:creationId xmlns:a16="http://schemas.microsoft.com/office/drawing/2014/main" id="{A0D03625-F10F-4B44-9CFF-BC6134063A4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6" name="Text Box 17">
          <a:extLst>
            <a:ext uri="{FF2B5EF4-FFF2-40B4-BE49-F238E27FC236}">
              <a16:creationId xmlns:a16="http://schemas.microsoft.com/office/drawing/2014/main" id="{DB63A488-4AF3-4F60-B4BC-D40973A44BE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7" name="Text Box 18">
          <a:extLst>
            <a:ext uri="{FF2B5EF4-FFF2-40B4-BE49-F238E27FC236}">
              <a16:creationId xmlns:a16="http://schemas.microsoft.com/office/drawing/2014/main" id="{58430CFE-5C41-41B1-B83C-0457D6C9EB2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8" name="Text Box 19">
          <a:extLst>
            <a:ext uri="{FF2B5EF4-FFF2-40B4-BE49-F238E27FC236}">
              <a16:creationId xmlns:a16="http://schemas.microsoft.com/office/drawing/2014/main" id="{5390A7FA-ACB2-4BF5-99E6-341801FD3CB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39" name="Text Box 15">
          <a:extLst>
            <a:ext uri="{FF2B5EF4-FFF2-40B4-BE49-F238E27FC236}">
              <a16:creationId xmlns:a16="http://schemas.microsoft.com/office/drawing/2014/main" id="{BE0AEC44-B451-4A50-ABE1-B2C018A76F2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1740" name="Text Box 15">
          <a:extLst>
            <a:ext uri="{FF2B5EF4-FFF2-40B4-BE49-F238E27FC236}">
              <a16:creationId xmlns:a16="http://schemas.microsoft.com/office/drawing/2014/main" id="{BB7C00E0-59BE-40EF-9F91-0403D1C34D6D}"/>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41" name="Text Box 15">
          <a:extLst>
            <a:ext uri="{FF2B5EF4-FFF2-40B4-BE49-F238E27FC236}">
              <a16:creationId xmlns:a16="http://schemas.microsoft.com/office/drawing/2014/main" id="{6BF2B279-D82B-45C0-A42B-403AAF1946AF}"/>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42" name="Text Box 15">
          <a:extLst>
            <a:ext uri="{FF2B5EF4-FFF2-40B4-BE49-F238E27FC236}">
              <a16:creationId xmlns:a16="http://schemas.microsoft.com/office/drawing/2014/main" id="{B2D9A9EF-A1AA-4097-86F7-B745D0E44A67}"/>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1743" name="Text Box 15">
          <a:extLst>
            <a:ext uri="{FF2B5EF4-FFF2-40B4-BE49-F238E27FC236}">
              <a16:creationId xmlns:a16="http://schemas.microsoft.com/office/drawing/2014/main" id="{DA6014F4-7201-4616-920C-BCA5C80F927F}"/>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4" name="Text Box 16">
          <a:extLst>
            <a:ext uri="{FF2B5EF4-FFF2-40B4-BE49-F238E27FC236}">
              <a16:creationId xmlns:a16="http://schemas.microsoft.com/office/drawing/2014/main" id="{F8B59760-615E-4AF9-9DC0-C953AB3DE77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5" name="Text Box 17">
          <a:extLst>
            <a:ext uri="{FF2B5EF4-FFF2-40B4-BE49-F238E27FC236}">
              <a16:creationId xmlns:a16="http://schemas.microsoft.com/office/drawing/2014/main" id="{5EE39B61-B199-4752-8D31-06F0E7EFD4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6" name="Text Box 18">
          <a:extLst>
            <a:ext uri="{FF2B5EF4-FFF2-40B4-BE49-F238E27FC236}">
              <a16:creationId xmlns:a16="http://schemas.microsoft.com/office/drawing/2014/main" id="{BFEC7FA7-E50B-4E00-8D17-40F5AE80D792}"/>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7" name="Text Box 19">
          <a:extLst>
            <a:ext uri="{FF2B5EF4-FFF2-40B4-BE49-F238E27FC236}">
              <a16:creationId xmlns:a16="http://schemas.microsoft.com/office/drawing/2014/main" id="{8F364811-4C6C-4EBD-A160-4C3533F5BE3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8" name="Text Box 16">
          <a:extLst>
            <a:ext uri="{FF2B5EF4-FFF2-40B4-BE49-F238E27FC236}">
              <a16:creationId xmlns:a16="http://schemas.microsoft.com/office/drawing/2014/main" id="{3A3E715E-09B1-4EFB-B942-ACA7E586917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9" name="Text Box 17">
          <a:extLst>
            <a:ext uri="{FF2B5EF4-FFF2-40B4-BE49-F238E27FC236}">
              <a16:creationId xmlns:a16="http://schemas.microsoft.com/office/drawing/2014/main" id="{CC852FC5-57CE-4B86-8F9A-880B428BC19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0" name="Text Box 18">
          <a:extLst>
            <a:ext uri="{FF2B5EF4-FFF2-40B4-BE49-F238E27FC236}">
              <a16:creationId xmlns:a16="http://schemas.microsoft.com/office/drawing/2014/main" id="{4E0A5FF5-B5F6-4494-80CD-BE71E7A4396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1" name="Text Box 19">
          <a:extLst>
            <a:ext uri="{FF2B5EF4-FFF2-40B4-BE49-F238E27FC236}">
              <a16:creationId xmlns:a16="http://schemas.microsoft.com/office/drawing/2014/main" id="{DC07CF3A-D51F-4CE1-A92A-4BAA5D4AF11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2" name="Text Box 16">
          <a:extLst>
            <a:ext uri="{FF2B5EF4-FFF2-40B4-BE49-F238E27FC236}">
              <a16:creationId xmlns:a16="http://schemas.microsoft.com/office/drawing/2014/main" id="{D9CFA7D7-ED06-48F2-8547-E47EC6CE8252}"/>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3" name="Text Box 17">
          <a:extLst>
            <a:ext uri="{FF2B5EF4-FFF2-40B4-BE49-F238E27FC236}">
              <a16:creationId xmlns:a16="http://schemas.microsoft.com/office/drawing/2014/main" id="{11FA82FC-B110-465F-A1A3-D0C1DE70139E}"/>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4" name="Text Box 18">
          <a:extLst>
            <a:ext uri="{FF2B5EF4-FFF2-40B4-BE49-F238E27FC236}">
              <a16:creationId xmlns:a16="http://schemas.microsoft.com/office/drawing/2014/main" id="{0772B268-E43E-44F2-B6E4-B54847EDA9FC}"/>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5" name="Text Box 19">
          <a:extLst>
            <a:ext uri="{FF2B5EF4-FFF2-40B4-BE49-F238E27FC236}">
              <a16:creationId xmlns:a16="http://schemas.microsoft.com/office/drawing/2014/main" id="{A45084F6-FC6B-438D-98F2-95E24AB389D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6" name="Text Box 16">
          <a:extLst>
            <a:ext uri="{FF2B5EF4-FFF2-40B4-BE49-F238E27FC236}">
              <a16:creationId xmlns:a16="http://schemas.microsoft.com/office/drawing/2014/main" id="{D11F20AC-083E-4237-B705-9BA9173E2DA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7" name="Text Box 17">
          <a:extLst>
            <a:ext uri="{FF2B5EF4-FFF2-40B4-BE49-F238E27FC236}">
              <a16:creationId xmlns:a16="http://schemas.microsoft.com/office/drawing/2014/main" id="{27D38885-130E-41A6-8FC0-B4197F58DD81}"/>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8" name="Text Box 18">
          <a:extLst>
            <a:ext uri="{FF2B5EF4-FFF2-40B4-BE49-F238E27FC236}">
              <a16:creationId xmlns:a16="http://schemas.microsoft.com/office/drawing/2014/main" id="{6DFA43CA-6F29-448F-B737-CB98920C265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9" name="Text Box 19">
          <a:extLst>
            <a:ext uri="{FF2B5EF4-FFF2-40B4-BE49-F238E27FC236}">
              <a16:creationId xmlns:a16="http://schemas.microsoft.com/office/drawing/2014/main" id="{F33EE9B6-27CC-4549-B9E2-F22A8FD5B00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0" name="Text Box 16">
          <a:extLst>
            <a:ext uri="{FF2B5EF4-FFF2-40B4-BE49-F238E27FC236}">
              <a16:creationId xmlns:a16="http://schemas.microsoft.com/office/drawing/2014/main" id="{AFF2F6D6-6E63-46FE-A1E8-BA335D89194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1" name="Text Box 17">
          <a:extLst>
            <a:ext uri="{FF2B5EF4-FFF2-40B4-BE49-F238E27FC236}">
              <a16:creationId xmlns:a16="http://schemas.microsoft.com/office/drawing/2014/main" id="{3189D13E-4639-4129-BAE6-D30C74F351F6}"/>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2" name="Text Box 18">
          <a:extLst>
            <a:ext uri="{FF2B5EF4-FFF2-40B4-BE49-F238E27FC236}">
              <a16:creationId xmlns:a16="http://schemas.microsoft.com/office/drawing/2014/main" id="{C327EA02-4BB2-4B23-94F1-CEA19C04D2B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3" name="Text Box 16">
          <a:extLst>
            <a:ext uri="{FF2B5EF4-FFF2-40B4-BE49-F238E27FC236}">
              <a16:creationId xmlns:a16="http://schemas.microsoft.com/office/drawing/2014/main" id="{A3BF5310-9929-4221-BE22-09FAF20436E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4" name="Text Box 17">
          <a:extLst>
            <a:ext uri="{FF2B5EF4-FFF2-40B4-BE49-F238E27FC236}">
              <a16:creationId xmlns:a16="http://schemas.microsoft.com/office/drawing/2014/main" id="{7EAE564E-2847-4502-9FEA-7A3A165BD56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5" name="Text Box 18">
          <a:extLst>
            <a:ext uri="{FF2B5EF4-FFF2-40B4-BE49-F238E27FC236}">
              <a16:creationId xmlns:a16="http://schemas.microsoft.com/office/drawing/2014/main" id="{0668A2A4-D0A6-491A-8E46-E236F46B3F5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6" name="Text Box 19">
          <a:extLst>
            <a:ext uri="{FF2B5EF4-FFF2-40B4-BE49-F238E27FC236}">
              <a16:creationId xmlns:a16="http://schemas.microsoft.com/office/drawing/2014/main" id="{9B9EB13A-9E84-4730-AE00-A369A3635417}"/>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7" name="Text Box 16">
          <a:extLst>
            <a:ext uri="{FF2B5EF4-FFF2-40B4-BE49-F238E27FC236}">
              <a16:creationId xmlns:a16="http://schemas.microsoft.com/office/drawing/2014/main" id="{1B742143-6605-44C1-94B5-FE58CEE5988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8" name="Text Box 17">
          <a:extLst>
            <a:ext uri="{FF2B5EF4-FFF2-40B4-BE49-F238E27FC236}">
              <a16:creationId xmlns:a16="http://schemas.microsoft.com/office/drawing/2014/main" id="{60CFE2E9-05E4-488F-A2EF-E85B4B5AC23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9" name="Text Box 18">
          <a:extLst>
            <a:ext uri="{FF2B5EF4-FFF2-40B4-BE49-F238E27FC236}">
              <a16:creationId xmlns:a16="http://schemas.microsoft.com/office/drawing/2014/main" id="{EF4BD80F-0388-4D71-9120-4912D2D4AB6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70" name="Text Box 19">
          <a:extLst>
            <a:ext uri="{FF2B5EF4-FFF2-40B4-BE49-F238E27FC236}">
              <a16:creationId xmlns:a16="http://schemas.microsoft.com/office/drawing/2014/main" id="{891224B2-6409-4B1B-B671-538B26DCCA0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1" name="Text Box 16">
          <a:extLst>
            <a:ext uri="{FF2B5EF4-FFF2-40B4-BE49-F238E27FC236}">
              <a16:creationId xmlns:a16="http://schemas.microsoft.com/office/drawing/2014/main" id="{2F64BF7C-F4D3-42C8-9C65-EBA41F58C07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2" name="Text Box 17">
          <a:extLst>
            <a:ext uri="{FF2B5EF4-FFF2-40B4-BE49-F238E27FC236}">
              <a16:creationId xmlns:a16="http://schemas.microsoft.com/office/drawing/2014/main" id="{529205BF-4F3C-4405-9E44-F41DD377EA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3" name="Text Box 18">
          <a:extLst>
            <a:ext uri="{FF2B5EF4-FFF2-40B4-BE49-F238E27FC236}">
              <a16:creationId xmlns:a16="http://schemas.microsoft.com/office/drawing/2014/main" id="{86484778-FDE3-4D8D-B86E-BBC113785C5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4" name="Text Box 19">
          <a:extLst>
            <a:ext uri="{FF2B5EF4-FFF2-40B4-BE49-F238E27FC236}">
              <a16:creationId xmlns:a16="http://schemas.microsoft.com/office/drawing/2014/main" id="{844426DF-2CE7-428A-BE81-C6C236CDA13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775" name="Text Box 15">
          <a:extLst>
            <a:ext uri="{FF2B5EF4-FFF2-40B4-BE49-F238E27FC236}">
              <a16:creationId xmlns:a16="http://schemas.microsoft.com/office/drawing/2014/main" id="{54F4BD93-86C9-4FF9-A83D-26CEA7DD7956}"/>
            </a:ext>
          </a:extLst>
        </xdr:cNvPr>
        <xdr:cNvSpPr txBox="1">
          <a:spLocks noChangeArrowheads="1"/>
        </xdr:cNvSpPr>
      </xdr:nvSpPr>
      <xdr:spPr bwMode="auto">
        <a:xfrm>
          <a:off x="4743450" y="36937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6" name="Text Box 16">
          <a:extLst>
            <a:ext uri="{FF2B5EF4-FFF2-40B4-BE49-F238E27FC236}">
              <a16:creationId xmlns:a16="http://schemas.microsoft.com/office/drawing/2014/main" id="{841C1338-3312-4DA4-BC7F-953A85DC850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7" name="Text Box 17">
          <a:extLst>
            <a:ext uri="{FF2B5EF4-FFF2-40B4-BE49-F238E27FC236}">
              <a16:creationId xmlns:a16="http://schemas.microsoft.com/office/drawing/2014/main" id="{18BAEDBF-893E-4D63-9BE3-543F440E3E9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8" name="Text Box 18">
          <a:extLst>
            <a:ext uri="{FF2B5EF4-FFF2-40B4-BE49-F238E27FC236}">
              <a16:creationId xmlns:a16="http://schemas.microsoft.com/office/drawing/2014/main" id="{202DB75F-A282-4B43-BBBD-2653D5C7A13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9" name="Text Box 19">
          <a:extLst>
            <a:ext uri="{FF2B5EF4-FFF2-40B4-BE49-F238E27FC236}">
              <a16:creationId xmlns:a16="http://schemas.microsoft.com/office/drawing/2014/main" id="{AB09FE81-FB3C-4ACF-800C-CDB2C4C3728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1780" name="Text Box 15">
          <a:extLst>
            <a:ext uri="{FF2B5EF4-FFF2-40B4-BE49-F238E27FC236}">
              <a16:creationId xmlns:a16="http://schemas.microsoft.com/office/drawing/2014/main" id="{F389D891-8F39-4E8A-BF3D-7015DCF1C1A1}"/>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1" name="Text Box 16">
          <a:extLst>
            <a:ext uri="{FF2B5EF4-FFF2-40B4-BE49-F238E27FC236}">
              <a16:creationId xmlns:a16="http://schemas.microsoft.com/office/drawing/2014/main" id="{EB4FB57B-F0DE-4C5A-AF97-68AD90ACC00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2" name="Text Box 17">
          <a:extLst>
            <a:ext uri="{FF2B5EF4-FFF2-40B4-BE49-F238E27FC236}">
              <a16:creationId xmlns:a16="http://schemas.microsoft.com/office/drawing/2014/main" id="{D76624ED-8F00-4281-8D3E-E8F01B1F93DC}"/>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3" name="Text Box 18">
          <a:extLst>
            <a:ext uri="{FF2B5EF4-FFF2-40B4-BE49-F238E27FC236}">
              <a16:creationId xmlns:a16="http://schemas.microsoft.com/office/drawing/2014/main" id="{5692F3D4-734D-4B21-8361-E1544605533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4" name="Text Box 19">
          <a:extLst>
            <a:ext uri="{FF2B5EF4-FFF2-40B4-BE49-F238E27FC236}">
              <a16:creationId xmlns:a16="http://schemas.microsoft.com/office/drawing/2014/main" id="{3E7244F7-993D-4816-A55A-FF584C90A9C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785" name="Text Box 15">
          <a:extLst>
            <a:ext uri="{FF2B5EF4-FFF2-40B4-BE49-F238E27FC236}">
              <a16:creationId xmlns:a16="http://schemas.microsoft.com/office/drawing/2014/main" id="{80D16FB7-DD61-421F-BAA3-110901FD83E1}"/>
            </a:ext>
          </a:extLst>
        </xdr:cNvPr>
        <xdr:cNvSpPr txBox="1">
          <a:spLocks noChangeArrowheads="1"/>
        </xdr:cNvSpPr>
      </xdr:nvSpPr>
      <xdr:spPr bwMode="auto">
        <a:xfrm>
          <a:off x="4743450" y="365664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6" name="Text Box 16">
          <a:extLst>
            <a:ext uri="{FF2B5EF4-FFF2-40B4-BE49-F238E27FC236}">
              <a16:creationId xmlns:a16="http://schemas.microsoft.com/office/drawing/2014/main" id="{BCAF9FF5-4663-48B5-8CDF-D41998E0A62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7" name="Text Box 17">
          <a:extLst>
            <a:ext uri="{FF2B5EF4-FFF2-40B4-BE49-F238E27FC236}">
              <a16:creationId xmlns:a16="http://schemas.microsoft.com/office/drawing/2014/main" id="{B499717F-24EA-4E82-8BAC-3D898667343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8" name="Text Box 18">
          <a:extLst>
            <a:ext uri="{FF2B5EF4-FFF2-40B4-BE49-F238E27FC236}">
              <a16:creationId xmlns:a16="http://schemas.microsoft.com/office/drawing/2014/main" id="{A82867E3-D39F-4A07-ACE0-B43DDCE3F0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9" name="Text Box 19">
          <a:extLst>
            <a:ext uri="{FF2B5EF4-FFF2-40B4-BE49-F238E27FC236}">
              <a16:creationId xmlns:a16="http://schemas.microsoft.com/office/drawing/2014/main" id="{1A2DD817-55AE-4941-A64F-9302D05929E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790" name="Text Box 15">
          <a:extLst>
            <a:ext uri="{FF2B5EF4-FFF2-40B4-BE49-F238E27FC236}">
              <a16:creationId xmlns:a16="http://schemas.microsoft.com/office/drawing/2014/main" id="{C9EC420C-BDBE-4D30-8843-4B385DCA761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791" name="Text Box 15">
          <a:extLst>
            <a:ext uri="{FF2B5EF4-FFF2-40B4-BE49-F238E27FC236}">
              <a16:creationId xmlns:a16="http://schemas.microsoft.com/office/drawing/2014/main" id="{FAC22EC3-B966-4C16-A821-49B69BBA6A34}"/>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504825</xdr:rowOff>
    </xdr:from>
    <xdr:ext cx="95250" cy="442269"/>
    <xdr:sp macro="" textlink="">
      <xdr:nvSpPr>
        <xdr:cNvPr id="1792" name="Text Box 15">
          <a:extLst>
            <a:ext uri="{FF2B5EF4-FFF2-40B4-BE49-F238E27FC236}">
              <a16:creationId xmlns:a16="http://schemas.microsoft.com/office/drawing/2014/main" id="{DE44AB3A-662A-431C-8AAC-7334910B4E2E}"/>
            </a:ext>
          </a:extLst>
        </xdr:cNvPr>
        <xdr:cNvSpPr txBox="1">
          <a:spLocks noChangeArrowheads="1"/>
        </xdr:cNvSpPr>
      </xdr:nvSpPr>
      <xdr:spPr bwMode="auto">
        <a:xfrm>
          <a:off x="14363700" y="36566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3" name="Text Box 16">
          <a:extLst>
            <a:ext uri="{FF2B5EF4-FFF2-40B4-BE49-F238E27FC236}">
              <a16:creationId xmlns:a16="http://schemas.microsoft.com/office/drawing/2014/main" id="{EA358D41-F8E2-477A-BBA9-22D172B8D29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4" name="Text Box 17">
          <a:extLst>
            <a:ext uri="{FF2B5EF4-FFF2-40B4-BE49-F238E27FC236}">
              <a16:creationId xmlns:a16="http://schemas.microsoft.com/office/drawing/2014/main" id="{8FA84107-5981-400C-890A-DCD70BFB2781}"/>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5" name="Text Box 18">
          <a:extLst>
            <a:ext uri="{FF2B5EF4-FFF2-40B4-BE49-F238E27FC236}">
              <a16:creationId xmlns:a16="http://schemas.microsoft.com/office/drawing/2014/main" id="{92C4A3E6-8E8E-4F15-9009-70DE6AD29F79}"/>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1796" name="Text Box 15">
          <a:extLst>
            <a:ext uri="{FF2B5EF4-FFF2-40B4-BE49-F238E27FC236}">
              <a16:creationId xmlns:a16="http://schemas.microsoft.com/office/drawing/2014/main" id="{4348BDDE-6828-4A4B-8596-AF60663E7460}"/>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7" name="Text Box 16">
          <a:extLst>
            <a:ext uri="{FF2B5EF4-FFF2-40B4-BE49-F238E27FC236}">
              <a16:creationId xmlns:a16="http://schemas.microsoft.com/office/drawing/2014/main" id="{40C3BE55-C119-4794-A605-85F4E25C4BE0}"/>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8" name="Text Box 17">
          <a:extLst>
            <a:ext uri="{FF2B5EF4-FFF2-40B4-BE49-F238E27FC236}">
              <a16:creationId xmlns:a16="http://schemas.microsoft.com/office/drawing/2014/main" id="{5FFEDD9A-A004-4675-BED4-20A3A06DC3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9" name="Text Box 18">
          <a:extLst>
            <a:ext uri="{FF2B5EF4-FFF2-40B4-BE49-F238E27FC236}">
              <a16:creationId xmlns:a16="http://schemas.microsoft.com/office/drawing/2014/main" id="{2C2F8F46-6AE4-467E-826F-58047E9A3C2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0" name="Text Box 19">
          <a:extLst>
            <a:ext uri="{FF2B5EF4-FFF2-40B4-BE49-F238E27FC236}">
              <a16:creationId xmlns:a16="http://schemas.microsoft.com/office/drawing/2014/main" id="{FCF14D64-D316-4D35-B572-840C23E971F4}"/>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1" name="Text Box 16">
          <a:extLst>
            <a:ext uri="{FF2B5EF4-FFF2-40B4-BE49-F238E27FC236}">
              <a16:creationId xmlns:a16="http://schemas.microsoft.com/office/drawing/2014/main" id="{8E673930-0D5C-4F42-A85A-B242DE8F68E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2" name="Text Box 17">
          <a:extLst>
            <a:ext uri="{FF2B5EF4-FFF2-40B4-BE49-F238E27FC236}">
              <a16:creationId xmlns:a16="http://schemas.microsoft.com/office/drawing/2014/main" id="{0C84C723-F41F-4B12-BF25-6268781E200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3" name="Text Box 18">
          <a:extLst>
            <a:ext uri="{FF2B5EF4-FFF2-40B4-BE49-F238E27FC236}">
              <a16:creationId xmlns:a16="http://schemas.microsoft.com/office/drawing/2014/main" id="{C1082EA2-AA4F-4793-A798-E8DA21F8BBB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4" name="Text Box 19">
          <a:extLst>
            <a:ext uri="{FF2B5EF4-FFF2-40B4-BE49-F238E27FC236}">
              <a16:creationId xmlns:a16="http://schemas.microsoft.com/office/drawing/2014/main" id="{E61F5DDD-63A4-46BF-A6ED-B5112806AF16}"/>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5" name="Text Box 16">
          <a:extLst>
            <a:ext uri="{FF2B5EF4-FFF2-40B4-BE49-F238E27FC236}">
              <a16:creationId xmlns:a16="http://schemas.microsoft.com/office/drawing/2014/main" id="{9DD75B79-0AF4-419E-8A83-F21BF3EA68E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6" name="Text Box 17">
          <a:extLst>
            <a:ext uri="{FF2B5EF4-FFF2-40B4-BE49-F238E27FC236}">
              <a16:creationId xmlns:a16="http://schemas.microsoft.com/office/drawing/2014/main" id="{BC356D61-E60B-4BAE-A9F6-B119CC67174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7" name="Text Box 18">
          <a:extLst>
            <a:ext uri="{FF2B5EF4-FFF2-40B4-BE49-F238E27FC236}">
              <a16:creationId xmlns:a16="http://schemas.microsoft.com/office/drawing/2014/main" id="{EE132F7A-DF2F-4956-80C8-BA4B86816D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8" name="Text Box 19">
          <a:extLst>
            <a:ext uri="{FF2B5EF4-FFF2-40B4-BE49-F238E27FC236}">
              <a16:creationId xmlns:a16="http://schemas.microsoft.com/office/drawing/2014/main" id="{41288CD5-5B38-49DD-BF14-68FF4302D2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09" name="Text Box 16">
          <a:extLst>
            <a:ext uri="{FF2B5EF4-FFF2-40B4-BE49-F238E27FC236}">
              <a16:creationId xmlns:a16="http://schemas.microsoft.com/office/drawing/2014/main" id="{6CA20DA8-2DD9-40A0-8BD7-15EBCF14611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0" name="Text Box 17">
          <a:extLst>
            <a:ext uri="{FF2B5EF4-FFF2-40B4-BE49-F238E27FC236}">
              <a16:creationId xmlns:a16="http://schemas.microsoft.com/office/drawing/2014/main" id="{E92B7C8C-DA2C-4B0F-B6E1-7DA97F19813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1" name="Text Box 18">
          <a:extLst>
            <a:ext uri="{FF2B5EF4-FFF2-40B4-BE49-F238E27FC236}">
              <a16:creationId xmlns:a16="http://schemas.microsoft.com/office/drawing/2014/main" id="{15F799D9-7255-4EB3-9BA2-137B63184CF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2" name="Text Box 19">
          <a:extLst>
            <a:ext uri="{FF2B5EF4-FFF2-40B4-BE49-F238E27FC236}">
              <a16:creationId xmlns:a16="http://schemas.microsoft.com/office/drawing/2014/main" id="{016DA184-A6EA-4B30-A4E9-BC68732A953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3" name="Text Box 16">
          <a:extLst>
            <a:ext uri="{FF2B5EF4-FFF2-40B4-BE49-F238E27FC236}">
              <a16:creationId xmlns:a16="http://schemas.microsoft.com/office/drawing/2014/main" id="{2DA451D3-392B-4EA7-9309-9A52BACB094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4" name="Text Box 17">
          <a:extLst>
            <a:ext uri="{FF2B5EF4-FFF2-40B4-BE49-F238E27FC236}">
              <a16:creationId xmlns:a16="http://schemas.microsoft.com/office/drawing/2014/main" id="{FE032090-0F99-42D1-83AB-528C93F1745A}"/>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5" name="Text Box 18">
          <a:extLst>
            <a:ext uri="{FF2B5EF4-FFF2-40B4-BE49-F238E27FC236}">
              <a16:creationId xmlns:a16="http://schemas.microsoft.com/office/drawing/2014/main" id="{C3CE04C3-45DC-4819-9625-927FF05AD02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6" name="Text Box 19">
          <a:extLst>
            <a:ext uri="{FF2B5EF4-FFF2-40B4-BE49-F238E27FC236}">
              <a16:creationId xmlns:a16="http://schemas.microsoft.com/office/drawing/2014/main" id="{9742D937-3C6D-4574-B7D6-3620DCC52032}"/>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17" name="Text Box 15">
          <a:extLst>
            <a:ext uri="{FF2B5EF4-FFF2-40B4-BE49-F238E27FC236}">
              <a16:creationId xmlns:a16="http://schemas.microsoft.com/office/drawing/2014/main" id="{118C1C90-8E3B-435C-8DC6-B62117963797}"/>
            </a:ext>
          </a:extLst>
        </xdr:cNvPr>
        <xdr:cNvSpPr txBox="1">
          <a:spLocks noChangeArrowheads="1"/>
        </xdr:cNvSpPr>
      </xdr:nvSpPr>
      <xdr:spPr bwMode="auto">
        <a:xfrm>
          <a:off x="4743450" y="38795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8" name="Text Box 16">
          <a:extLst>
            <a:ext uri="{FF2B5EF4-FFF2-40B4-BE49-F238E27FC236}">
              <a16:creationId xmlns:a16="http://schemas.microsoft.com/office/drawing/2014/main" id="{215615EF-DB80-487D-A083-0887C122026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9" name="Text Box 17">
          <a:extLst>
            <a:ext uri="{FF2B5EF4-FFF2-40B4-BE49-F238E27FC236}">
              <a16:creationId xmlns:a16="http://schemas.microsoft.com/office/drawing/2014/main" id="{D9F0D67C-F4B2-4B3E-BF47-C7897445E1EE}"/>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0" name="Text Box 18">
          <a:extLst>
            <a:ext uri="{FF2B5EF4-FFF2-40B4-BE49-F238E27FC236}">
              <a16:creationId xmlns:a16="http://schemas.microsoft.com/office/drawing/2014/main" id="{F1F4F747-873A-454A-9DA3-83F9E51FB48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1" name="Text Box 19">
          <a:extLst>
            <a:ext uri="{FF2B5EF4-FFF2-40B4-BE49-F238E27FC236}">
              <a16:creationId xmlns:a16="http://schemas.microsoft.com/office/drawing/2014/main" id="{49A6058F-F0AB-4C34-9651-9B658F7B37F5}"/>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504825</xdr:rowOff>
    </xdr:from>
    <xdr:ext cx="95250" cy="442269"/>
    <xdr:sp macro="" textlink="">
      <xdr:nvSpPr>
        <xdr:cNvPr id="1822" name="Text Box 15">
          <a:extLst>
            <a:ext uri="{FF2B5EF4-FFF2-40B4-BE49-F238E27FC236}">
              <a16:creationId xmlns:a16="http://schemas.microsoft.com/office/drawing/2014/main" id="{6C6D2924-FC68-4179-BCA0-3A113D25605E}"/>
            </a:ext>
          </a:extLst>
        </xdr:cNvPr>
        <xdr:cNvSpPr txBox="1">
          <a:spLocks noChangeArrowheads="1"/>
        </xdr:cNvSpPr>
      </xdr:nvSpPr>
      <xdr:spPr bwMode="auto">
        <a:xfrm>
          <a:off x="14363700" y="38795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3" name="Text Box 16">
          <a:extLst>
            <a:ext uri="{FF2B5EF4-FFF2-40B4-BE49-F238E27FC236}">
              <a16:creationId xmlns:a16="http://schemas.microsoft.com/office/drawing/2014/main" id="{FD7C228B-181F-4921-BC5D-A49EFC5142C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4" name="Text Box 17">
          <a:extLst>
            <a:ext uri="{FF2B5EF4-FFF2-40B4-BE49-F238E27FC236}">
              <a16:creationId xmlns:a16="http://schemas.microsoft.com/office/drawing/2014/main" id="{E480BDD4-2E71-4AE3-A5EF-E3D0F302122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5" name="Text Box 18">
          <a:extLst>
            <a:ext uri="{FF2B5EF4-FFF2-40B4-BE49-F238E27FC236}">
              <a16:creationId xmlns:a16="http://schemas.microsoft.com/office/drawing/2014/main" id="{5A1CB2CB-E5C5-4DD9-97EB-CA727763A3D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6" name="Text Box 16">
          <a:extLst>
            <a:ext uri="{FF2B5EF4-FFF2-40B4-BE49-F238E27FC236}">
              <a16:creationId xmlns:a16="http://schemas.microsoft.com/office/drawing/2014/main" id="{BD9B3CE0-F4B5-4BF5-9B79-AAA886547FBF}"/>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7" name="Text Box 17">
          <a:extLst>
            <a:ext uri="{FF2B5EF4-FFF2-40B4-BE49-F238E27FC236}">
              <a16:creationId xmlns:a16="http://schemas.microsoft.com/office/drawing/2014/main" id="{6E979003-F213-4812-BE2F-96D55796689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8" name="Text Box 18">
          <a:extLst>
            <a:ext uri="{FF2B5EF4-FFF2-40B4-BE49-F238E27FC236}">
              <a16:creationId xmlns:a16="http://schemas.microsoft.com/office/drawing/2014/main" id="{F5761240-17B6-4812-BA49-E349CDCB32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9" name="Text Box 19">
          <a:extLst>
            <a:ext uri="{FF2B5EF4-FFF2-40B4-BE49-F238E27FC236}">
              <a16:creationId xmlns:a16="http://schemas.microsoft.com/office/drawing/2014/main" id="{B2F5FB4B-FAEF-4F64-B044-D5A023F1FE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0" name="Text Box 16">
          <a:extLst>
            <a:ext uri="{FF2B5EF4-FFF2-40B4-BE49-F238E27FC236}">
              <a16:creationId xmlns:a16="http://schemas.microsoft.com/office/drawing/2014/main" id="{0461D92C-BDC0-4EC0-A1EA-59E7E04325F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1" name="Text Box 17">
          <a:extLst>
            <a:ext uri="{FF2B5EF4-FFF2-40B4-BE49-F238E27FC236}">
              <a16:creationId xmlns:a16="http://schemas.microsoft.com/office/drawing/2014/main" id="{BC6C92E4-C81E-49E3-9C67-1B9774F80D4C}"/>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2" name="Text Box 18">
          <a:extLst>
            <a:ext uri="{FF2B5EF4-FFF2-40B4-BE49-F238E27FC236}">
              <a16:creationId xmlns:a16="http://schemas.microsoft.com/office/drawing/2014/main" id="{8D828DA6-61A9-49EC-9CB2-5969394CB87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3" name="Text Box 19">
          <a:extLst>
            <a:ext uri="{FF2B5EF4-FFF2-40B4-BE49-F238E27FC236}">
              <a16:creationId xmlns:a16="http://schemas.microsoft.com/office/drawing/2014/main" id="{B919CC84-DEA8-45E4-AFFD-D4B9C3CB8D3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34" name="Text Box 15">
          <a:extLst>
            <a:ext uri="{FF2B5EF4-FFF2-40B4-BE49-F238E27FC236}">
              <a16:creationId xmlns:a16="http://schemas.microsoft.com/office/drawing/2014/main" id="{B1688247-34D3-4DF3-A0BE-CEBBD74F9076}"/>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1835" name="Text Box 15">
          <a:extLst>
            <a:ext uri="{FF2B5EF4-FFF2-40B4-BE49-F238E27FC236}">
              <a16:creationId xmlns:a16="http://schemas.microsoft.com/office/drawing/2014/main" id="{F249F0FA-D54A-42A1-A921-69935505789A}"/>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36" name="Text Box 15">
          <a:extLst>
            <a:ext uri="{FF2B5EF4-FFF2-40B4-BE49-F238E27FC236}">
              <a16:creationId xmlns:a16="http://schemas.microsoft.com/office/drawing/2014/main" id="{555A69CF-2D73-4A69-BB3E-61D55DD1F9DA}"/>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37" name="Text Box 15">
          <a:extLst>
            <a:ext uri="{FF2B5EF4-FFF2-40B4-BE49-F238E27FC236}">
              <a16:creationId xmlns:a16="http://schemas.microsoft.com/office/drawing/2014/main" id="{1941C1D5-7AEA-475B-8141-446CA86B5AE2}"/>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38" name="Text Box 15">
          <a:extLst>
            <a:ext uri="{FF2B5EF4-FFF2-40B4-BE49-F238E27FC236}">
              <a16:creationId xmlns:a16="http://schemas.microsoft.com/office/drawing/2014/main" id="{27360C48-2157-4ADE-A7AE-CD03747DFA8A}"/>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1839" name="Text Box 15">
          <a:extLst>
            <a:ext uri="{FF2B5EF4-FFF2-40B4-BE49-F238E27FC236}">
              <a16:creationId xmlns:a16="http://schemas.microsoft.com/office/drawing/2014/main" id="{AE6A8D3C-FD60-4B68-B657-244C1CF7F2AD}"/>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0" name="Text Box 16">
          <a:extLst>
            <a:ext uri="{FF2B5EF4-FFF2-40B4-BE49-F238E27FC236}">
              <a16:creationId xmlns:a16="http://schemas.microsoft.com/office/drawing/2014/main" id="{EF4E4D3B-A5AE-4419-85CC-7720973AE31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1" name="Text Box 17">
          <a:extLst>
            <a:ext uri="{FF2B5EF4-FFF2-40B4-BE49-F238E27FC236}">
              <a16:creationId xmlns:a16="http://schemas.microsoft.com/office/drawing/2014/main" id="{68716484-09CE-4490-BCC9-4412D08900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2" name="Text Box 18">
          <a:extLst>
            <a:ext uri="{FF2B5EF4-FFF2-40B4-BE49-F238E27FC236}">
              <a16:creationId xmlns:a16="http://schemas.microsoft.com/office/drawing/2014/main" id="{1D17A578-4586-47AA-BD3C-7D4848C68CA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3" name="Text Box 19">
          <a:extLst>
            <a:ext uri="{FF2B5EF4-FFF2-40B4-BE49-F238E27FC236}">
              <a16:creationId xmlns:a16="http://schemas.microsoft.com/office/drawing/2014/main" id="{3FA7151F-BD4A-4F85-B013-0BE08820502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4" name="Text Box 16">
          <a:extLst>
            <a:ext uri="{FF2B5EF4-FFF2-40B4-BE49-F238E27FC236}">
              <a16:creationId xmlns:a16="http://schemas.microsoft.com/office/drawing/2014/main" id="{5BDD282E-25A1-4804-AECC-F238B59819CA}"/>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5" name="Text Box 17">
          <a:extLst>
            <a:ext uri="{FF2B5EF4-FFF2-40B4-BE49-F238E27FC236}">
              <a16:creationId xmlns:a16="http://schemas.microsoft.com/office/drawing/2014/main" id="{8C01846A-2C4F-496D-A455-85C55B8C0B7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6" name="Text Box 18">
          <a:extLst>
            <a:ext uri="{FF2B5EF4-FFF2-40B4-BE49-F238E27FC236}">
              <a16:creationId xmlns:a16="http://schemas.microsoft.com/office/drawing/2014/main" id="{DB97B55F-8707-4400-B462-05D0F55200E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7" name="Text Box 19">
          <a:extLst>
            <a:ext uri="{FF2B5EF4-FFF2-40B4-BE49-F238E27FC236}">
              <a16:creationId xmlns:a16="http://schemas.microsoft.com/office/drawing/2014/main" id="{68785C70-F57B-456F-8E88-D9B6428E6BE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8" name="Text Box 16">
          <a:extLst>
            <a:ext uri="{FF2B5EF4-FFF2-40B4-BE49-F238E27FC236}">
              <a16:creationId xmlns:a16="http://schemas.microsoft.com/office/drawing/2014/main" id="{B1CC0EAE-2C2C-407D-B505-F5B96F742096}"/>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9" name="Text Box 17">
          <a:extLst>
            <a:ext uri="{FF2B5EF4-FFF2-40B4-BE49-F238E27FC236}">
              <a16:creationId xmlns:a16="http://schemas.microsoft.com/office/drawing/2014/main" id="{8BFE5853-9424-4362-83E5-6C011607DADC}"/>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0" name="Text Box 18">
          <a:extLst>
            <a:ext uri="{FF2B5EF4-FFF2-40B4-BE49-F238E27FC236}">
              <a16:creationId xmlns:a16="http://schemas.microsoft.com/office/drawing/2014/main" id="{993C1936-5857-4FF2-B7E0-48D62952C99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1" name="Text Box 19">
          <a:extLst>
            <a:ext uri="{FF2B5EF4-FFF2-40B4-BE49-F238E27FC236}">
              <a16:creationId xmlns:a16="http://schemas.microsoft.com/office/drawing/2014/main" id="{2DE19FE4-E586-437C-8C5B-3E897602D9A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52" name="Text Box 15">
          <a:extLst>
            <a:ext uri="{FF2B5EF4-FFF2-40B4-BE49-F238E27FC236}">
              <a16:creationId xmlns:a16="http://schemas.microsoft.com/office/drawing/2014/main" id="{C4FB464F-DAB9-4DEB-8F13-F0D29BED6CF6}"/>
            </a:ext>
          </a:extLst>
        </xdr:cNvPr>
        <xdr:cNvSpPr txBox="1">
          <a:spLocks noChangeArrowheads="1"/>
        </xdr:cNvSpPr>
      </xdr:nvSpPr>
      <xdr:spPr bwMode="auto">
        <a:xfrm>
          <a:off x="4743450" y="410241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3" name="Text Box 16">
          <a:extLst>
            <a:ext uri="{FF2B5EF4-FFF2-40B4-BE49-F238E27FC236}">
              <a16:creationId xmlns:a16="http://schemas.microsoft.com/office/drawing/2014/main" id="{AF720FB2-3B3D-4276-B660-6213551900A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4" name="Text Box 17">
          <a:extLst>
            <a:ext uri="{FF2B5EF4-FFF2-40B4-BE49-F238E27FC236}">
              <a16:creationId xmlns:a16="http://schemas.microsoft.com/office/drawing/2014/main" id="{B2F3124A-1229-441B-A2BE-F68B5805BEB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5" name="Text Box 18">
          <a:extLst>
            <a:ext uri="{FF2B5EF4-FFF2-40B4-BE49-F238E27FC236}">
              <a16:creationId xmlns:a16="http://schemas.microsoft.com/office/drawing/2014/main" id="{7A07C2B2-A3AA-4814-A551-5D43688DBF7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6" name="Text Box 19">
          <a:extLst>
            <a:ext uri="{FF2B5EF4-FFF2-40B4-BE49-F238E27FC236}">
              <a16:creationId xmlns:a16="http://schemas.microsoft.com/office/drawing/2014/main" id="{D6633A3D-62F7-4320-ACF3-D17A27E05A10}"/>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504825</xdr:rowOff>
    </xdr:from>
    <xdr:ext cx="95250" cy="442269"/>
    <xdr:sp macro="" textlink="">
      <xdr:nvSpPr>
        <xdr:cNvPr id="1857" name="Text Box 15">
          <a:extLst>
            <a:ext uri="{FF2B5EF4-FFF2-40B4-BE49-F238E27FC236}">
              <a16:creationId xmlns:a16="http://schemas.microsoft.com/office/drawing/2014/main" id="{9EA96AB4-6CAC-4755-8F76-E672A654CE9C}"/>
            </a:ext>
          </a:extLst>
        </xdr:cNvPr>
        <xdr:cNvSpPr txBox="1">
          <a:spLocks noChangeArrowheads="1"/>
        </xdr:cNvSpPr>
      </xdr:nvSpPr>
      <xdr:spPr bwMode="auto">
        <a:xfrm>
          <a:off x="14363700" y="410241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8" name="Text Box 16">
          <a:extLst>
            <a:ext uri="{FF2B5EF4-FFF2-40B4-BE49-F238E27FC236}">
              <a16:creationId xmlns:a16="http://schemas.microsoft.com/office/drawing/2014/main" id="{E52A042D-12C2-4D3A-9393-AAED04B81C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9" name="Text Box 17">
          <a:extLst>
            <a:ext uri="{FF2B5EF4-FFF2-40B4-BE49-F238E27FC236}">
              <a16:creationId xmlns:a16="http://schemas.microsoft.com/office/drawing/2014/main" id="{A315F839-C3B4-4D07-B733-50809A6321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60" name="Text Box 18">
          <a:extLst>
            <a:ext uri="{FF2B5EF4-FFF2-40B4-BE49-F238E27FC236}">
              <a16:creationId xmlns:a16="http://schemas.microsoft.com/office/drawing/2014/main" id="{CA534D03-BB57-4B97-9F98-66EE30255F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1" name="Text Box 16">
          <a:extLst>
            <a:ext uri="{FF2B5EF4-FFF2-40B4-BE49-F238E27FC236}">
              <a16:creationId xmlns:a16="http://schemas.microsoft.com/office/drawing/2014/main" id="{ABC52823-6879-4C53-8E64-5BEECE39CEE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2" name="Text Box 17">
          <a:extLst>
            <a:ext uri="{FF2B5EF4-FFF2-40B4-BE49-F238E27FC236}">
              <a16:creationId xmlns:a16="http://schemas.microsoft.com/office/drawing/2014/main" id="{FE48580D-095D-4AE2-A253-E318B6E2D3E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3" name="Text Box 18">
          <a:extLst>
            <a:ext uri="{FF2B5EF4-FFF2-40B4-BE49-F238E27FC236}">
              <a16:creationId xmlns:a16="http://schemas.microsoft.com/office/drawing/2014/main" id="{D0731DA8-B779-491D-8E22-8D7159A36D8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4" name="Text Box 19">
          <a:extLst>
            <a:ext uri="{FF2B5EF4-FFF2-40B4-BE49-F238E27FC236}">
              <a16:creationId xmlns:a16="http://schemas.microsoft.com/office/drawing/2014/main" id="{1AA64BA9-309A-49B4-8F49-D1B6FFE43ABD}"/>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5" name="Text Box 16">
          <a:extLst>
            <a:ext uri="{FF2B5EF4-FFF2-40B4-BE49-F238E27FC236}">
              <a16:creationId xmlns:a16="http://schemas.microsoft.com/office/drawing/2014/main" id="{83629B10-B14A-41EC-9FD5-C0EE16697A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6" name="Text Box 17">
          <a:extLst>
            <a:ext uri="{FF2B5EF4-FFF2-40B4-BE49-F238E27FC236}">
              <a16:creationId xmlns:a16="http://schemas.microsoft.com/office/drawing/2014/main" id="{9553E5F6-3CD5-4CD2-8CAE-B90B535D3C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7" name="Text Box 18">
          <a:extLst>
            <a:ext uri="{FF2B5EF4-FFF2-40B4-BE49-F238E27FC236}">
              <a16:creationId xmlns:a16="http://schemas.microsoft.com/office/drawing/2014/main" id="{48131809-11E4-4CE2-BFDC-A8A08B2E4F0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8" name="Text Box 19">
          <a:extLst>
            <a:ext uri="{FF2B5EF4-FFF2-40B4-BE49-F238E27FC236}">
              <a16:creationId xmlns:a16="http://schemas.microsoft.com/office/drawing/2014/main" id="{7A00851C-3275-4985-A2D1-61FC81B1ACA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69" name="Text Box 16">
          <a:extLst>
            <a:ext uri="{FF2B5EF4-FFF2-40B4-BE49-F238E27FC236}">
              <a16:creationId xmlns:a16="http://schemas.microsoft.com/office/drawing/2014/main" id="{5FD9191A-1066-4B0B-9DD0-8EEA308DC96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0" name="Text Box 17">
          <a:extLst>
            <a:ext uri="{FF2B5EF4-FFF2-40B4-BE49-F238E27FC236}">
              <a16:creationId xmlns:a16="http://schemas.microsoft.com/office/drawing/2014/main" id="{9846EF1F-6FAA-4C47-AB96-1662BF5472D1}"/>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1" name="Text Box 18">
          <a:extLst>
            <a:ext uri="{FF2B5EF4-FFF2-40B4-BE49-F238E27FC236}">
              <a16:creationId xmlns:a16="http://schemas.microsoft.com/office/drawing/2014/main" id="{64BAD77B-AF5F-480C-9ABC-CDC9827467E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2" name="Text Box 19">
          <a:extLst>
            <a:ext uri="{FF2B5EF4-FFF2-40B4-BE49-F238E27FC236}">
              <a16:creationId xmlns:a16="http://schemas.microsoft.com/office/drawing/2014/main" id="{112D4C94-75FA-48FA-A174-9CBC96B434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873" name="Text Box 15">
          <a:extLst>
            <a:ext uri="{FF2B5EF4-FFF2-40B4-BE49-F238E27FC236}">
              <a16:creationId xmlns:a16="http://schemas.microsoft.com/office/drawing/2014/main" id="{36CED0F9-4842-42FB-88D9-3559D65E5D39}"/>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4" name="Text Box 16">
          <a:extLst>
            <a:ext uri="{FF2B5EF4-FFF2-40B4-BE49-F238E27FC236}">
              <a16:creationId xmlns:a16="http://schemas.microsoft.com/office/drawing/2014/main" id="{7976100C-F182-418D-8709-8807DCB9F1D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5" name="Text Box 17">
          <a:extLst>
            <a:ext uri="{FF2B5EF4-FFF2-40B4-BE49-F238E27FC236}">
              <a16:creationId xmlns:a16="http://schemas.microsoft.com/office/drawing/2014/main" id="{5CE76324-9528-4FC2-8EEE-24CD72A5726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6" name="Text Box 18">
          <a:extLst>
            <a:ext uri="{FF2B5EF4-FFF2-40B4-BE49-F238E27FC236}">
              <a16:creationId xmlns:a16="http://schemas.microsoft.com/office/drawing/2014/main" id="{268508BB-0EF2-48C3-92B9-01279593DF4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7" name="Text Box 19">
          <a:extLst>
            <a:ext uri="{FF2B5EF4-FFF2-40B4-BE49-F238E27FC236}">
              <a16:creationId xmlns:a16="http://schemas.microsoft.com/office/drawing/2014/main" id="{479FA212-43D2-4BA0-B3EC-D2D88823EDDC}"/>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1878" name="Text Box 15">
          <a:extLst>
            <a:ext uri="{FF2B5EF4-FFF2-40B4-BE49-F238E27FC236}">
              <a16:creationId xmlns:a16="http://schemas.microsoft.com/office/drawing/2014/main" id="{5F852E3B-37B3-4FD2-944B-7E9E494100A3}"/>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79" name="Text Box 16">
          <a:extLst>
            <a:ext uri="{FF2B5EF4-FFF2-40B4-BE49-F238E27FC236}">
              <a16:creationId xmlns:a16="http://schemas.microsoft.com/office/drawing/2014/main" id="{97CF72CA-D9C5-4A6B-A3D7-70AAC0005DA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0" name="Text Box 17">
          <a:extLst>
            <a:ext uri="{FF2B5EF4-FFF2-40B4-BE49-F238E27FC236}">
              <a16:creationId xmlns:a16="http://schemas.microsoft.com/office/drawing/2014/main" id="{DF7234B4-50DB-44EA-8200-6F9266C19430}"/>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1" name="Text Box 18">
          <a:extLst>
            <a:ext uri="{FF2B5EF4-FFF2-40B4-BE49-F238E27FC236}">
              <a16:creationId xmlns:a16="http://schemas.microsoft.com/office/drawing/2014/main" id="{5735EC45-57C2-4195-BA6C-51B2C2176C7A}"/>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2" name="Text Box 19">
          <a:extLst>
            <a:ext uri="{FF2B5EF4-FFF2-40B4-BE49-F238E27FC236}">
              <a16:creationId xmlns:a16="http://schemas.microsoft.com/office/drawing/2014/main" id="{31100C6D-1054-4510-862D-3E69579531D8}"/>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883" name="Text Box 15">
          <a:extLst>
            <a:ext uri="{FF2B5EF4-FFF2-40B4-BE49-F238E27FC236}">
              <a16:creationId xmlns:a16="http://schemas.microsoft.com/office/drawing/2014/main" id="{117EC32F-0D0F-40D5-B33A-A1CB462B0D6C}"/>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884" name="Text Box 15">
          <a:extLst>
            <a:ext uri="{FF2B5EF4-FFF2-40B4-BE49-F238E27FC236}">
              <a16:creationId xmlns:a16="http://schemas.microsoft.com/office/drawing/2014/main" id="{B53A72AD-5D72-4B4E-BEA0-AFD7E3CD34ED}"/>
            </a:ext>
          </a:extLst>
        </xdr:cNvPr>
        <xdr:cNvSpPr txBox="1">
          <a:spLocks noChangeArrowheads="1"/>
        </xdr:cNvSpPr>
      </xdr:nvSpPr>
      <xdr:spPr bwMode="auto">
        <a:xfrm>
          <a:off x="4743450" y="43253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5" name="Text Box 16">
          <a:extLst>
            <a:ext uri="{FF2B5EF4-FFF2-40B4-BE49-F238E27FC236}">
              <a16:creationId xmlns:a16="http://schemas.microsoft.com/office/drawing/2014/main" id="{ECF38C51-F0F1-4EE4-A460-965182C7C24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6" name="Text Box 17">
          <a:extLst>
            <a:ext uri="{FF2B5EF4-FFF2-40B4-BE49-F238E27FC236}">
              <a16:creationId xmlns:a16="http://schemas.microsoft.com/office/drawing/2014/main" id="{081A5A26-4969-4E12-831A-0CC014F8C42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7" name="Text Box 18">
          <a:extLst>
            <a:ext uri="{FF2B5EF4-FFF2-40B4-BE49-F238E27FC236}">
              <a16:creationId xmlns:a16="http://schemas.microsoft.com/office/drawing/2014/main" id="{F92DD8C0-D547-47A4-B9D9-0038D6C9423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8" name="Text Box 19">
          <a:extLst>
            <a:ext uri="{FF2B5EF4-FFF2-40B4-BE49-F238E27FC236}">
              <a16:creationId xmlns:a16="http://schemas.microsoft.com/office/drawing/2014/main" id="{ED37D89B-A2F2-45FD-AB9B-6E0D20970D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889" name="Text Box 15">
          <a:extLst>
            <a:ext uri="{FF2B5EF4-FFF2-40B4-BE49-F238E27FC236}">
              <a16:creationId xmlns:a16="http://schemas.microsoft.com/office/drawing/2014/main" id="{AE5F5277-7CFD-4619-9823-B0BFB5F10AB4}"/>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890" name="Text Box 15">
          <a:extLst>
            <a:ext uri="{FF2B5EF4-FFF2-40B4-BE49-F238E27FC236}">
              <a16:creationId xmlns:a16="http://schemas.microsoft.com/office/drawing/2014/main" id="{A38F3B0C-C43F-4E48-86E4-B02B17B2BF29}"/>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504825</xdr:rowOff>
    </xdr:from>
    <xdr:ext cx="95250" cy="442269"/>
    <xdr:sp macro="" textlink="">
      <xdr:nvSpPr>
        <xdr:cNvPr id="1891" name="Text Box 15">
          <a:extLst>
            <a:ext uri="{FF2B5EF4-FFF2-40B4-BE49-F238E27FC236}">
              <a16:creationId xmlns:a16="http://schemas.microsoft.com/office/drawing/2014/main" id="{BBB9568B-5AAB-4B96-BD53-49216A66EF5A}"/>
            </a:ext>
          </a:extLst>
        </xdr:cNvPr>
        <xdr:cNvSpPr txBox="1">
          <a:spLocks noChangeArrowheads="1"/>
        </xdr:cNvSpPr>
      </xdr:nvSpPr>
      <xdr:spPr bwMode="auto">
        <a:xfrm>
          <a:off x="14363700" y="43253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2" name="Text Box 16">
          <a:extLst>
            <a:ext uri="{FF2B5EF4-FFF2-40B4-BE49-F238E27FC236}">
              <a16:creationId xmlns:a16="http://schemas.microsoft.com/office/drawing/2014/main" id="{F99A3129-0EC5-46D5-8ED6-50D6DBE67CA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3" name="Text Box 17">
          <a:extLst>
            <a:ext uri="{FF2B5EF4-FFF2-40B4-BE49-F238E27FC236}">
              <a16:creationId xmlns:a16="http://schemas.microsoft.com/office/drawing/2014/main" id="{B3FD2035-3102-415D-89F3-0912ABD045F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4" name="Text Box 18">
          <a:extLst>
            <a:ext uri="{FF2B5EF4-FFF2-40B4-BE49-F238E27FC236}">
              <a16:creationId xmlns:a16="http://schemas.microsoft.com/office/drawing/2014/main" id="{1AE6EA14-0CD4-4856-BBF4-4D1862BEBC3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1895" name="Text Box 15">
          <a:extLst>
            <a:ext uri="{FF2B5EF4-FFF2-40B4-BE49-F238E27FC236}">
              <a16:creationId xmlns:a16="http://schemas.microsoft.com/office/drawing/2014/main" id="{EB328A3C-4768-47CE-A84A-B3E4A92B04CA}"/>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6" name="Text Box 16">
          <a:extLst>
            <a:ext uri="{FF2B5EF4-FFF2-40B4-BE49-F238E27FC236}">
              <a16:creationId xmlns:a16="http://schemas.microsoft.com/office/drawing/2014/main" id="{62FB7553-34CB-4B12-9DBA-13E3C8EF370A}"/>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7" name="Text Box 17">
          <a:extLst>
            <a:ext uri="{FF2B5EF4-FFF2-40B4-BE49-F238E27FC236}">
              <a16:creationId xmlns:a16="http://schemas.microsoft.com/office/drawing/2014/main" id="{FF117C7F-61CE-40DD-BDAA-DEC6A33C457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8" name="Text Box 18">
          <a:extLst>
            <a:ext uri="{FF2B5EF4-FFF2-40B4-BE49-F238E27FC236}">
              <a16:creationId xmlns:a16="http://schemas.microsoft.com/office/drawing/2014/main" id="{4304B9DB-14AD-4F71-9DF0-A750E541BB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9" name="Text Box 19">
          <a:extLst>
            <a:ext uri="{FF2B5EF4-FFF2-40B4-BE49-F238E27FC236}">
              <a16:creationId xmlns:a16="http://schemas.microsoft.com/office/drawing/2014/main" id="{2226010B-CF62-4667-A9AD-D17FC08F2C0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0" name="Text Box 16">
          <a:extLst>
            <a:ext uri="{FF2B5EF4-FFF2-40B4-BE49-F238E27FC236}">
              <a16:creationId xmlns:a16="http://schemas.microsoft.com/office/drawing/2014/main" id="{503A2290-ED1F-4C9C-AB70-14BA419FA85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1" name="Text Box 17">
          <a:extLst>
            <a:ext uri="{FF2B5EF4-FFF2-40B4-BE49-F238E27FC236}">
              <a16:creationId xmlns:a16="http://schemas.microsoft.com/office/drawing/2014/main" id="{5348B4B9-11FE-43C9-8053-C2C9F29DF50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2" name="Text Box 18">
          <a:extLst>
            <a:ext uri="{FF2B5EF4-FFF2-40B4-BE49-F238E27FC236}">
              <a16:creationId xmlns:a16="http://schemas.microsoft.com/office/drawing/2014/main" id="{34904C66-F047-463C-8683-3260E32FD12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3" name="Text Box 19">
          <a:extLst>
            <a:ext uri="{FF2B5EF4-FFF2-40B4-BE49-F238E27FC236}">
              <a16:creationId xmlns:a16="http://schemas.microsoft.com/office/drawing/2014/main" id="{6EF07EED-0057-47E6-865F-8A7DFE7C5170}"/>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4" name="Text Box 16">
          <a:extLst>
            <a:ext uri="{FF2B5EF4-FFF2-40B4-BE49-F238E27FC236}">
              <a16:creationId xmlns:a16="http://schemas.microsoft.com/office/drawing/2014/main" id="{6125F84C-6FB1-4645-B81D-DFC9C00F5D2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5" name="Text Box 17">
          <a:extLst>
            <a:ext uri="{FF2B5EF4-FFF2-40B4-BE49-F238E27FC236}">
              <a16:creationId xmlns:a16="http://schemas.microsoft.com/office/drawing/2014/main" id="{D07F22A1-F3C7-47CF-9675-DB11E76C58F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6" name="Text Box 18">
          <a:extLst>
            <a:ext uri="{FF2B5EF4-FFF2-40B4-BE49-F238E27FC236}">
              <a16:creationId xmlns:a16="http://schemas.microsoft.com/office/drawing/2014/main" id="{02DCE048-6325-48EF-9A5F-25E75E31746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7" name="Text Box 19">
          <a:extLst>
            <a:ext uri="{FF2B5EF4-FFF2-40B4-BE49-F238E27FC236}">
              <a16:creationId xmlns:a16="http://schemas.microsoft.com/office/drawing/2014/main" id="{AF13B052-C2CD-4CD4-AB8F-976C5DBCE91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8" name="Text Box 16">
          <a:extLst>
            <a:ext uri="{FF2B5EF4-FFF2-40B4-BE49-F238E27FC236}">
              <a16:creationId xmlns:a16="http://schemas.microsoft.com/office/drawing/2014/main" id="{EC61AB34-E2E1-4D58-826D-72B8A74EAA2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9" name="Text Box 17">
          <a:extLst>
            <a:ext uri="{FF2B5EF4-FFF2-40B4-BE49-F238E27FC236}">
              <a16:creationId xmlns:a16="http://schemas.microsoft.com/office/drawing/2014/main" id="{D48DAAAD-D7E9-4D1D-BD1D-8E039275436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0" name="Text Box 18">
          <a:extLst>
            <a:ext uri="{FF2B5EF4-FFF2-40B4-BE49-F238E27FC236}">
              <a16:creationId xmlns:a16="http://schemas.microsoft.com/office/drawing/2014/main" id="{EE7152DB-F3FE-4D46-9DB0-9170CAB0F9A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1" name="Text Box 19">
          <a:extLst>
            <a:ext uri="{FF2B5EF4-FFF2-40B4-BE49-F238E27FC236}">
              <a16:creationId xmlns:a16="http://schemas.microsoft.com/office/drawing/2014/main" id="{3C73FDD4-C357-40B9-80D2-E7C37980765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2" name="Text Box 16">
          <a:extLst>
            <a:ext uri="{FF2B5EF4-FFF2-40B4-BE49-F238E27FC236}">
              <a16:creationId xmlns:a16="http://schemas.microsoft.com/office/drawing/2014/main" id="{D429A344-1614-4DF1-B245-3FB1CD7C83D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3" name="Text Box 17">
          <a:extLst>
            <a:ext uri="{FF2B5EF4-FFF2-40B4-BE49-F238E27FC236}">
              <a16:creationId xmlns:a16="http://schemas.microsoft.com/office/drawing/2014/main" id="{99497E5A-0DBD-4BD9-A7D4-CE8A2E948C0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4" name="Text Box 18">
          <a:extLst>
            <a:ext uri="{FF2B5EF4-FFF2-40B4-BE49-F238E27FC236}">
              <a16:creationId xmlns:a16="http://schemas.microsoft.com/office/drawing/2014/main" id="{D71321CC-2E1F-4020-A209-3286B4728892}"/>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5" name="Text Box 19">
          <a:extLst>
            <a:ext uri="{FF2B5EF4-FFF2-40B4-BE49-F238E27FC236}">
              <a16:creationId xmlns:a16="http://schemas.microsoft.com/office/drawing/2014/main" id="{D99636DC-1029-4AFC-84B1-2721287BF19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16" name="Text Box 15">
          <a:extLst>
            <a:ext uri="{FF2B5EF4-FFF2-40B4-BE49-F238E27FC236}">
              <a16:creationId xmlns:a16="http://schemas.microsoft.com/office/drawing/2014/main" id="{DA78FB57-AFED-4EE7-BEF4-B707D118EEDC}"/>
            </a:ext>
          </a:extLst>
        </xdr:cNvPr>
        <xdr:cNvSpPr txBox="1">
          <a:spLocks noChangeArrowheads="1"/>
        </xdr:cNvSpPr>
      </xdr:nvSpPr>
      <xdr:spPr bwMode="auto">
        <a:xfrm>
          <a:off x="4743450" y="454818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7" name="Text Box 16">
          <a:extLst>
            <a:ext uri="{FF2B5EF4-FFF2-40B4-BE49-F238E27FC236}">
              <a16:creationId xmlns:a16="http://schemas.microsoft.com/office/drawing/2014/main" id="{EE4E39B0-39F8-42A0-9540-37F5B8EB1788}"/>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8" name="Text Box 17">
          <a:extLst>
            <a:ext uri="{FF2B5EF4-FFF2-40B4-BE49-F238E27FC236}">
              <a16:creationId xmlns:a16="http://schemas.microsoft.com/office/drawing/2014/main" id="{D5C1D601-FA56-40B9-8D57-E92FC96539A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9" name="Text Box 18">
          <a:extLst>
            <a:ext uri="{FF2B5EF4-FFF2-40B4-BE49-F238E27FC236}">
              <a16:creationId xmlns:a16="http://schemas.microsoft.com/office/drawing/2014/main" id="{2CFA1CB8-F216-4C6F-9BDE-6677125312D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20" name="Text Box 19">
          <a:extLst>
            <a:ext uri="{FF2B5EF4-FFF2-40B4-BE49-F238E27FC236}">
              <a16:creationId xmlns:a16="http://schemas.microsoft.com/office/drawing/2014/main" id="{292EBCE3-F87F-4AB6-9660-660B4ABC83A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504825</xdr:rowOff>
    </xdr:from>
    <xdr:ext cx="95250" cy="442269"/>
    <xdr:sp macro="" textlink="">
      <xdr:nvSpPr>
        <xdr:cNvPr id="1921" name="Text Box 15">
          <a:extLst>
            <a:ext uri="{FF2B5EF4-FFF2-40B4-BE49-F238E27FC236}">
              <a16:creationId xmlns:a16="http://schemas.microsoft.com/office/drawing/2014/main" id="{87B69A0E-4EF4-4EB0-96FE-006B22777890}"/>
            </a:ext>
          </a:extLst>
        </xdr:cNvPr>
        <xdr:cNvSpPr txBox="1">
          <a:spLocks noChangeArrowheads="1"/>
        </xdr:cNvSpPr>
      </xdr:nvSpPr>
      <xdr:spPr bwMode="auto">
        <a:xfrm>
          <a:off x="14363700" y="454818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2" name="Text Box 16">
          <a:extLst>
            <a:ext uri="{FF2B5EF4-FFF2-40B4-BE49-F238E27FC236}">
              <a16:creationId xmlns:a16="http://schemas.microsoft.com/office/drawing/2014/main" id="{772DD5D1-3386-473E-9430-39FFFB6BA6CC}"/>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3" name="Text Box 17">
          <a:extLst>
            <a:ext uri="{FF2B5EF4-FFF2-40B4-BE49-F238E27FC236}">
              <a16:creationId xmlns:a16="http://schemas.microsoft.com/office/drawing/2014/main" id="{F5761966-D920-4632-B4A7-EB933387348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4" name="Text Box 18">
          <a:extLst>
            <a:ext uri="{FF2B5EF4-FFF2-40B4-BE49-F238E27FC236}">
              <a16:creationId xmlns:a16="http://schemas.microsoft.com/office/drawing/2014/main" id="{9FE45F99-0473-451F-B586-E2EBE01499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5" name="Text Box 16">
          <a:extLst>
            <a:ext uri="{FF2B5EF4-FFF2-40B4-BE49-F238E27FC236}">
              <a16:creationId xmlns:a16="http://schemas.microsoft.com/office/drawing/2014/main" id="{A5210F59-2B93-4835-9F45-F5339B88F2E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6" name="Text Box 17">
          <a:extLst>
            <a:ext uri="{FF2B5EF4-FFF2-40B4-BE49-F238E27FC236}">
              <a16:creationId xmlns:a16="http://schemas.microsoft.com/office/drawing/2014/main" id="{271DF02D-7AAA-4FAA-9A1F-F0D249FE69F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7" name="Text Box 18">
          <a:extLst>
            <a:ext uri="{FF2B5EF4-FFF2-40B4-BE49-F238E27FC236}">
              <a16:creationId xmlns:a16="http://schemas.microsoft.com/office/drawing/2014/main" id="{4A91183C-7E0B-46F7-BFE2-B1B2BD82C98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8" name="Text Box 19">
          <a:extLst>
            <a:ext uri="{FF2B5EF4-FFF2-40B4-BE49-F238E27FC236}">
              <a16:creationId xmlns:a16="http://schemas.microsoft.com/office/drawing/2014/main" id="{BA25F0E7-945E-454A-942D-75B51CD62F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9" name="Text Box 16">
          <a:extLst>
            <a:ext uri="{FF2B5EF4-FFF2-40B4-BE49-F238E27FC236}">
              <a16:creationId xmlns:a16="http://schemas.microsoft.com/office/drawing/2014/main" id="{4B33EB35-E0D0-4A6E-9FF3-FC1584EC85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0" name="Text Box 17">
          <a:extLst>
            <a:ext uri="{FF2B5EF4-FFF2-40B4-BE49-F238E27FC236}">
              <a16:creationId xmlns:a16="http://schemas.microsoft.com/office/drawing/2014/main" id="{26C11A43-45DD-42E7-9AAA-28E0A974933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1" name="Text Box 18">
          <a:extLst>
            <a:ext uri="{FF2B5EF4-FFF2-40B4-BE49-F238E27FC236}">
              <a16:creationId xmlns:a16="http://schemas.microsoft.com/office/drawing/2014/main" id="{04A9A7AC-4CE5-4E5A-86D3-404DBF5D00B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2" name="Text Box 19">
          <a:extLst>
            <a:ext uri="{FF2B5EF4-FFF2-40B4-BE49-F238E27FC236}">
              <a16:creationId xmlns:a16="http://schemas.microsoft.com/office/drawing/2014/main" id="{E171B3E1-9CC5-4EA1-8CFF-9A582B7D2C7D}"/>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33" name="Text Box 15">
          <a:extLst>
            <a:ext uri="{FF2B5EF4-FFF2-40B4-BE49-F238E27FC236}">
              <a16:creationId xmlns:a16="http://schemas.microsoft.com/office/drawing/2014/main" id="{1F75A234-48ED-40E0-A3E8-6735067451B0}"/>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1934" name="Text Box 15">
          <a:extLst>
            <a:ext uri="{FF2B5EF4-FFF2-40B4-BE49-F238E27FC236}">
              <a16:creationId xmlns:a16="http://schemas.microsoft.com/office/drawing/2014/main" id="{3CA7DAEC-C6D8-41B1-9DE7-2C574A33ACF5}"/>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35" name="Text Box 15">
          <a:extLst>
            <a:ext uri="{FF2B5EF4-FFF2-40B4-BE49-F238E27FC236}">
              <a16:creationId xmlns:a16="http://schemas.microsoft.com/office/drawing/2014/main" id="{33E8263D-2355-45AA-9D3F-ED729E29CFBC}"/>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36" name="Text Box 15">
          <a:extLst>
            <a:ext uri="{FF2B5EF4-FFF2-40B4-BE49-F238E27FC236}">
              <a16:creationId xmlns:a16="http://schemas.microsoft.com/office/drawing/2014/main" id="{DD00DAA3-8466-4A19-8316-057E4CBC535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37" name="Text Box 15">
          <a:extLst>
            <a:ext uri="{FF2B5EF4-FFF2-40B4-BE49-F238E27FC236}">
              <a16:creationId xmlns:a16="http://schemas.microsoft.com/office/drawing/2014/main" id="{B5FCFABF-7CFD-43EA-A76A-BD0328D4C474}"/>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1938" name="Text Box 15">
          <a:extLst>
            <a:ext uri="{FF2B5EF4-FFF2-40B4-BE49-F238E27FC236}">
              <a16:creationId xmlns:a16="http://schemas.microsoft.com/office/drawing/2014/main" id="{C76E8D11-716E-4C31-8C30-B1957D622583}"/>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39" name="Text Box 16">
          <a:extLst>
            <a:ext uri="{FF2B5EF4-FFF2-40B4-BE49-F238E27FC236}">
              <a16:creationId xmlns:a16="http://schemas.microsoft.com/office/drawing/2014/main" id="{641734D2-1756-4196-9BE0-5569181F740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0" name="Text Box 17">
          <a:extLst>
            <a:ext uri="{FF2B5EF4-FFF2-40B4-BE49-F238E27FC236}">
              <a16:creationId xmlns:a16="http://schemas.microsoft.com/office/drawing/2014/main" id="{20FE68C4-3F3F-438C-9A80-98569D7C79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1" name="Text Box 18">
          <a:extLst>
            <a:ext uri="{FF2B5EF4-FFF2-40B4-BE49-F238E27FC236}">
              <a16:creationId xmlns:a16="http://schemas.microsoft.com/office/drawing/2014/main" id="{F04A8E0E-6866-4A6A-B63B-7260B1C2853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2" name="Text Box 19">
          <a:extLst>
            <a:ext uri="{FF2B5EF4-FFF2-40B4-BE49-F238E27FC236}">
              <a16:creationId xmlns:a16="http://schemas.microsoft.com/office/drawing/2014/main" id="{7F0D25AE-B72B-4521-9BEE-275A12900CC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3" name="Text Box 16">
          <a:extLst>
            <a:ext uri="{FF2B5EF4-FFF2-40B4-BE49-F238E27FC236}">
              <a16:creationId xmlns:a16="http://schemas.microsoft.com/office/drawing/2014/main" id="{DA9AF137-113B-45A1-8BE4-FD405AF0248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4" name="Text Box 17">
          <a:extLst>
            <a:ext uri="{FF2B5EF4-FFF2-40B4-BE49-F238E27FC236}">
              <a16:creationId xmlns:a16="http://schemas.microsoft.com/office/drawing/2014/main" id="{B14A2F40-04E2-4BE9-A61C-06DEF11C15E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5" name="Text Box 18">
          <a:extLst>
            <a:ext uri="{FF2B5EF4-FFF2-40B4-BE49-F238E27FC236}">
              <a16:creationId xmlns:a16="http://schemas.microsoft.com/office/drawing/2014/main" id="{BDE727BA-0E8D-4899-A40D-EC28A6BD77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6" name="Text Box 19">
          <a:extLst>
            <a:ext uri="{FF2B5EF4-FFF2-40B4-BE49-F238E27FC236}">
              <a16:creationId xmlns:a16="http://schemas.microsoft.com/office/drawing/2014/main" id="{5CC936BE-E940-4483-86C0-3BEA6197EA4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7" name="Text Box 16">
          <a:extLst>
            <a:ext uri="{FF2B5EF4-FFF2-40B4-BE49-F238E27FC236}">
              <a16:creationId xmlns:a16="http://schemas.microsoft.com/office/drawing/2014/main" id="{1D4176B5-A5B0-482F-BB75-B788DBD2BA3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8" name="Text Box 17">
          <a:extLst>
            <a:ext uri="{FF2B5EF4-FFF2-40B4-BE49-F238E27FC236}">
              <a16:creationId xmlns:a16="http://schemas.microsoft.com/office/drawing/2014/main" id="{C16E2926-1FC4-4EE3-9052-A7CBC59003F9}"/>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9" name="Text Box 18">
          <a:extLst>
            <a:ext uri="{FF2B5EF4-FFF2-40B4-BE49-F238E27FC236}">
              <a16:creationId xmlns:a16="http://schemas.microsoft.com/office/drawing/2014/main" id="{DD85C8B9-6974-4598-84A6-68181D5DC280}"/>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50" name="Text Box 19">
          <a:extLst>
            <a:ext uri="{FF2B5EF4-FFF2-40B4-BE49-F238E27FC236}">
              <a16:creationId xmlns:a16="http://schemas.microsoft.com/office/drawing/2014/main" id="{A1437716-338E-4E6C-B2FE-4DA14497590B}"/>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1" name="Text Box 16">
          <a:extLst>
            <a:ext uri="{FF2B5EF4-FFF2-40B4-BE49-F238E27FC236}">
              <a16:creationId xmlns:a16="http://schemas.microsoft.com/office/drawing/2014/main" id="{3F553F00-BE5A-4937-B47C-FE98E72E657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2" name="Text Box 17">
          <a:extLst>
            <a:ext uri="{FF2B5EF4-FFF2-40B4-BE49-F238E27FC236}">
              <a16:creationId xmlns:a16="http://schemas.microsoft.com/office/drawing/2014/main" id="{E0585AA6-504B-476C-A214-C9A9FBA8EB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3" name="Text Box 18">
          <a:extLst>
            <a:ext uri="{FF2B5EF4-FFF2-40B4-BE49-F238E27FC236}">
              <a16:creationId xmlns:a16="http://schemas.microsoft.com/office/drawing/2014/main" id="{BAE9DD64-09B0-4CD8-8598-C7E4DF95245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4" name="Text Box 19">
          <a:extLst>
            <a:ext uri="{FF2B5EF4-FFF2-40B4-BE49-F238E27FC236}">
              <a16:creationId xmlns:a16="http://schemas.microsoft.com/office/drawing/2014/main" id="{2F881628-7706-452F-887E-7D9384EEBF2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5" name="Text Box 16">
          <a:extLst>
            <a:ext uri="{FF2B5EF4-FFF2-40B4-BE49-F238E27FC236}">
              <a16:creationId xmlns:a16="http://schemas.microsoft.com/office/drawing/2014/main" id="{59DC39DC-880E-4DAF-A7C7-663BE05BD82E}"/>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6" name="Text Box 17">
          <a:extLst>
            <a:ext uri="{FF2B5EF4-FFF2-40B4-BE49-F238E27FC236}">
              <a16:creationId xmlns:a16="http://schemas.microsoft.com/office/drawing/2014/main" id="{7F7B8A8C-780D-43BF-99EC-BE0B13FD6B3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7" name="Text Box 18">
          <a:extLst>
            <a:ext uri="{FF2B5EF4-FFF2-40B4-BE49-F238E27FC236}">
              <a16:creationId xmlns:a16="http://schemas.microsoft.com/office/drawing/2014/main" id="{21F0353F-7E37-485F-BD94-E5FF9765C3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8" name="Text Box 16">
          <a:extLst>
            <a:ext uri="{FF2B5EF4-FFF2-40B4-BE49-F238E27FC236}">
              <a16:creationId xmlns:a16="http://schemas.microsoft.com/office/drawing/2014/main" id="{1AF1962C-2F7B-47DE-B720-340B5D9698C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9" name="Text Box 17">
          <a:extLst>
            <a:ext uri="{FF2B5EF4-FFF2-40B4-BE49-F238E27FC236}">
              <a16:creationId xmlns:a16="http://schemas.microsoft.com/office/drawing/2014/main" id="{9BC7C9FF-7B61-4743-AEA5-7379A0E60BD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0" name="Text Box 18">
          <a:extLst>
            <a:ext uri="{FF2B5EF4-FFF2-40B4-BE49-F238E27FC236}">
              <a16:creationId xmlns:a16="http://schemas.microsoft.com/office/drawing/2014/main" id="{DB1A30E2-15DB-435D-AE48-7E54769E1406}"/>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1" name="Text Box 19">
          <a:extLst>
            <a:ext uri="{FF2B5EF4-FFF2-40B4-BE49-F238E27FC236}">
              <a16:creationId xmlns:a16="http://schemas.microsoft.com/office/drawing/2014/main" id="{1780F603-71C1-4296-9551-0DF20362BC7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2" name="Text Box 16">
          <a:extLst>
            <a:ext uri="{FF2B5EF4-FFF2-40B4-BE49-F238E27FC236}">
              <a16:creationId xmlns:a16="http://schemas.microsoft.com/office/drawing/2014/main" id="{110F735F-7AB1-4BAD-B0EC-FC975BC600C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3" name="Text Box 17">
          <a:extLst>
            <a:ext uri="{FF2B5EF4-FFF2-40B4-BE49-F238E27FC236}">
              <a16:creationId xmlns:a16="http://schemas.microsoft.com/office/drawing/2014/main" id="{B963B4E1-F165-47DF-BBF8-806B7DA629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4" name="Text Box 18">
          <a:extLst>
            <a:ext uri="{FF2B5EF4-FFF2-40B4-BE49-F238E27FC236}">
              <a16:creationId xmlns:a16="http://schemas.microsoft.com/office/drawing/2014/main" id="{46952B31-949C-476D-BBD8-B0B3D07C636A}"/>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5" name="Text Box 19">
          <a:extLst>
            <a:ext uri="{FF2B5EF4-FFF2-40B4-BE49-F238E27FC236}">
              <a16:creationId xmlns:a16="http://schemas.microsoft.com/office/drawing/2014/main" id="{EAE99E75-A207-4E41-98EB-F73FCF08525D}"/>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6" name="Text Box 16">
          <a:extLst>
            <a:ext uri="{FF2B5EF4-FFF2-40B4-BE49-F238E27FC236}">
              <a16:creationId xmlns:a16="http://schemas.microsoft.com/office/drawing/2014/main" id="{77FB0631-CE08-4763-996C-53292E171EB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7" name="Text Box 17">
          <a:extLst>
            <a:ext uri="{FF2B5EF4-FFF2-40B4-BE49-F238E27FC236}">
              <a16:creationId xmlns:a16="http://schemas.microsoft.com/office/drawing/2014/main" id="{B5BBDCFB-76F0-4339-AC8D-308CC756731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8" name="Text Box 18">
          <a:extLst>
            <a:ext uri="{FF2B5EF4-FFF2-40B4-BE49-F238E27FC236}">
              <a16:creationId xmlns:a16="http://schemas.microsoft.com/office/drawing/2014/main" id="{206348B0-FA67-4B7E-8599-404BFD70B0D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9" name="Text Box 19">
          <a:extLst>
            <a:ext uri="{FF2B5EF4-FFF2-40B4-BE49-F238E27FC236}">
              <a16:creationId xmlns:a16="http://schemas.microsoft.com/office/drawing/2014/main" id="{A2237FC9-44D5-4B55-913E-DF76177F398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1970" name="Text Box 15">
          <a:extLst>
            <a:ext uri="{FF2B5EF4-FFF2-40B4-BE49-F238E27FC236}">
              <a16:creationId xmlns:a16="http://schemas.microsoft.com/office/drawing/2014/main" id="{CFF5681F-B961-4CE4-A333-3AF8A08F3038}"/>
            </a:ext>
          </a:extLst>
        </xdr:cNvPr>
        <xdr:cNvSpPr txBox="1">
          <a:spLocks noChangeArrowheads="1"/>
        </xdr:cNvSpPr>
      </xdr:nvSpPr>
      <xdr:spPr bwMode="auto">
        <a:xfrm>
          <a:off x="4743450" y="503110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1" name="Text Box 16">
          <a:extLst>
            <a:ext uri="{FF2B5EF4-FFF2-40B4-BE49-F238E27FC236}">
              <a16:creationId xmlns:a16="http://schemas.microsoft.com/office/drawing/2014/main" id="{C5C31054-18DA-476C-A4F2-78EDE4CA34B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2" name="Text Box 17">
          <a:extLst>
            <a:ext uri="{FF2B5EF4-FFF2-40B4-BE49-F238E27FC236}">
              <a16:creationId xmlns:a16="http://schemas.microsoft.com/office/drawing/2014/main" id="{3D603925-2615-45CC-BD8F-A13D657FEC8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3" name="Text Box 18">
          <a:extLst>
            <a:ext uri="{FF2B5EF4-FFF2-40B4-BE49-F238E27FC236}">
              <a16:creationId xmlns:a16="http://schemas.microsoft.com/office/drawing/2014/main" id="{E292F36C-B01C-43A5-986E-66B5992F469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4" name="Text Box 19">
          <a:extLst>
            <a:ext uri="{FF2B5EF4-FFF2-40B4-BE49-F238E27FC236}">
              <a16:creationId xmlns:a16="http://schemas.microsoft.com/office/drawing/2014/main" id="{838583CB-47BE-4029-ACA0-59A025BDEBC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1975" name="Text Box 15">
          <a:extLst>
            <a:ext uri="{FF2B5EF4-FFF2-40B4-BE49-F238E27FC236}">
              <a16:creationId xmlns:a16="http://schemas.microsoft.com/office/drawing/2014/main" id="{DCD6CC8F-F32C-4E20-ADAF-09A5447FE2EA}"/>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6" name="Text Box 16">
          <a:extLst>
            <a:ext uri="{FF2B5EF4-FFF2-40B4-BE49-F238E27FC236}">
              <a16:creationId xmlns:a16="http://schemas.microsoft.com/office/drawing/2014/main" id="{22011CB5-C133-4995-82D7-595F177C7E8C}"/>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7" name="Text Box 17">
          <a:extLst>
            <a:ext uri="{FF2B5EF4-FFF2-40B4-BE49-F238E27FC236}">
              <a16:creationId xmlns:a16="http://schemas.microsoft.com/office/drawing/2014/main" id="{6B6DB837-E721-486B-865C-FB679936DDA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8" name="Text Box 18">
          <a:extLst>
            <a:ext uri="{FF2B5EF4-FFF2-40B4-BE49-F238E27FC236}">
              <a16:creationId xmlns:a16="http://schemas.microsoft.com/office/drawing/2014/main" id="{E086FF61-4846-4570-8A4B-69835C0B813B}"/>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9" name="Text Box 19">
          <a:extLst>
            <a:ext uri="{FF2B5EF4-FFF2-40B4-BE49-F238E27FC236}">
              <a16:creationId xmlns:a16="http://schemas.microsoft.com/office/drawing/2014/main" id="{260D8151-1A28-4A64-B2F0-94E4CCFE87E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1980" name="Text Box 15">
          <a:extLst>
            <a:ext uri="{FF2B5EF4-FFF2-40B4-BE49-F238E27FC236}">
              <a16:creationId xmlns:a16="http://schemas.microsoft.com/office/drawing/2014/main" id="{389D1C45-E47B-4A8E-BFD7-C181FD0B8E4A}"/>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1981" name="Text Box 15">
          <a:extLst>
            <a:ext uri="{FF2B5EF4-FFF2-40B4-BE49-F238E27FC236}">
              <a16:creationId xmlns:a16="http://schemas.microsoft.com/office/drawing/2014/main" id="{CB6788DD-E0BE-4041-A710-843BF5E1EB29}"/>
            </a:ext>
          </a:extLst>
        </xdr:cNvPr>
        <xdr:cNvSpPr txBox="1">
          <a:spLocks noChangeArrowheads="1"/>
        </xdr:cNvSpPr>
      </xdr:nvSpPr>
      <xdr:spPr bwMode="auto">
        <a:xfrm>
          <a:off x="4743450" y="49939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2" name="Text Box 16">
          <a:extLst>
            <a:ext uri="{FF2B5EF4-FFF2-40B4-BE49-F238E27FC236}">
              <a16:creationId xmlns:a16="http://schemas.microsoft.com/office/drawing/2014/main" id="{D86A969B-A632-49D8-BC47-F8A596B25DA3}"/>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3" name="Text Box 17">
          <a:extLst>
            <a:ext uri="{FF2B5EF4-FFF2-40B4-BE49-F238E27FC236}">
              <a16:creationId xmlns:a16="http://schemas.microsoft.com/office/drawing/2014/main" id="{B39E4A69-412B-4043-95D9-F6356BD490B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4" name="Text Box 18">
          <a:extLst>
            <a:ext uri="{FF2B5EF4-FFF2-40B4-BE49-F238E27FC236}">
              <a16:creationId xmlns:a16="http://schemas.microsoft.com/office/drawing/2014/main" id="{6BA8F659-46BF-409B-9631-90FB967B50F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5" name="Text Box 19">
          <a:extLst>
            <a:ext uri="{FF2B5EF4-FFF2-40B4-BE49-F238E27FC236}">
              <a16:creationId xmlns:a16="http://schemas.microsoft.com/office/drawing/2014/main" id="{E2C16218-5F21-437A-A8D2-0DE68647FDA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1986" name="Text Box 15">
          <a:extLst>
            <a:ext uri="{FF2B5EF4-FFF2-40B4-BE49-F238E27FC236}">
              <a16:creationId xmlns:a16="http://schemas.microsoft.com/office/drawing/2014/main" id="{DDE030C0-B4CA-4E56-BED2-37CC6EF7D35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1987" name="Text Box 15">
          <a:extLst>
            <a:ext uri="{FF2B5EF4-FFF2-40B4-BE49-F238E27FC236}">
              <a16:creationId xmlns:a16="http://schemas.microsoft.com/office/drawing/2014/main" id="{B69DFB39-A79B-4417-B435-400806F685EC}"/>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504825</xdr:rowOff>
    </xdr:from>
    <xdr:ext cx="95250" cy="442269"/>
    <xdr:sp macro="" textlink="">
      <xdr:nvSpPr>
        <xdr:cNvPr id="1988" name="Text Box 15">
          <a:extLst>
            <a:ext uri="{FF2B5EF4-FFF2-40B4-BE49-F238E27FC236}">
              <a16:creationId xmlns:a16="http://schemas.microsoft.com/office/drawing/2014/main" id="{3885053D-8EDE-4A59-9844-02F18476A3D8}"/>
            </a:ext>
          </a:extLst>
        </xdr:cNvPr>
        <xdr:cNvSpPr txBox="1">
          <a:spLocks noChangeArrowheads="1"/>
        </xdr:cNvSpPr>
      </xdr:nvSpPr>
      <xdr:spPr bwMode="auto">
        <a:xfrm>
          <a:off x="14363700" y="49939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89" name="Text Box 16">
          <a:extLst>
            <a:ext uri="{FF2B5EF4-FFF2-40B4-BE49-F238E27FC236}">
              <a16:creationId xmlns:a16="http://schemas.microsoft.com/office/drawing/2014/main" id="{C213E242-A55B-4225-AFAA-A6D958E0423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0" name="Text Box 17">
          <a:extLst>
            <a:ext uri="{FF2B5EF4-FFF2-40B4-BE49-F238E27FC236}">
              <a16:creationId xmlns:a16="http://schemas.microsoft.com/office/drawing/2014/main" id="{FCF8E21E-5A41-40CE-B887-8C6FE5C8C88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1" name="Text Box 18">
          <a:extLst>
            <a:ext uri="{FF2B5EF4-FFF2-40B4-BE49-F238E27FC236}">
              <a16:creationId xmlns:a16="http://schemas.microsoft.com/office/drawing/2014/main" id="{D9D1C106-97C3-407C-8867-7D47D429B662}"/>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1992" name="Text Box 15">
          <a:extLst>
            <a:ext uri="{FF2B5EF4-FFF2-40B4-BE49-F238E27FC236}">
              <a16:creationId xmlns:a16="http://schemas.microsoft.com/office/drawing/2014/main" id="{D61FDDF0-1F07-41A5-A378-32223A76CE71}"/>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3" name="Text Box 16">
          <a:extLst>
            <a:ext uri="{FF2B5EF4-FFF2-40B4-BE49-F238E27FC236}">
              <a16:creationId xmlns:a16="http://schemas.microsoft.com/office/drawing/2014/main" id="{E9C714D8-C9E0-4793-938E-AE61F240EAB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4" name="Text Box 17">
          <a:extLst>
            <a:ext uri="{FF2B5EF4-FFF2-40B4-BE49-F238E27FC236}">
              <a16:creationId xmlns:a16="http://schemas.microsoft.com/office/drawing/2014/main" id="{B65899F0-AAF5-4881-B327-796C4857FBD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5" name="Text Box 18">
          <a:extLst>
            <a:ext uri="{FF2B5EF4-FFF2-40B4-BE49-F238E27FC236}">
              <a16:creationId xmlns:a16="http://schemas.microsoft.com/office/drawing/2014/main" id="{DDD9D004-9983-4054-B600-1DCBB03BCFBE}"/>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6" name="Text Box 19">
          <a:extLst>
            <a:ext uri="{FF2B5EF4-FFF2-40B4-BE49-F238E27FC236}">
              <a16:creationId xmlns:a16="http://schemas.microsoft.com/office/drawing/2014/main" id="{BCB79BEC-7FAF-4710-B05D-2AAA5C226FD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7" name="Text Box 16">
          <a:extLst>
            <a:ext uri="{FF2B5EF4-FFF2-40B4-BE49-F238E27FC236}">
              <a16:creationId xmlns:a16="http://schemas.microsoft.com/office/drawing/2014/main" id="{A024DBD8-149D-4C04-923A-F7B0B6A49E91}"/>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8" name="Text Box 17">
          <a:extLst>
            <a:ext uri="{FF2B5EF4-FFF2-40B4-BE49-F238E27FC236}">
              <a16:creationId xmlns:a16="http://schemas.microsoft.com/office/drawing/2014/main" id="{7B60C9F0-C72C-4BE6-A044-7D4105726E4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9" name="Text Box 18">
          <a:extLst>
            <a:ext uri="{FF2B5EF4-FFF2-40B4-BE49-F238E27FC236}">
              <a16:creationId xmlns:a16="http://schemas.microsoft.com/office/drawing/2014/main" id="{6E6887E4-D4DC-4492-B330-AE9DC806B75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00" name="Text Box 19">
          <a:extLst>
            <a:ext uri="{FF2B5EF4-FFF2-40B4-BE49-F238E27FC236}">
              <a16:creationId xmlns:a16="http://schemas.microsoft.com/office/drawing/2014/main" id="{AD2505A7-BC60-4E4C-AA3D-13BEE423C8FF}"/>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1" name="Text Box 16">
          <a:extLst>
            <a:ext uri="{FF2B5EF4-FFF2-40B4-BE49-F238E27FC236}">
              <a16:creationId xmlns:a16="http://schemas.microsoft.com/office/drawing/2014/main" id="{ECD2BEE5-FDD4-4D71-9AD0-779AE182BED4}"/>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2" name="Text Box 17">
          <a:extLst>
            <a:ext uri="{FF2B5EF4-FFF2-40B4-BE49-F238E27FC236}">
              <a16:creationId xmlns:a16="http://schemas.microsoft.com/office/drawing/2014/main" id="{AA52F757-6393-4D52-B3D6-04E3358D9F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3" name="Text Box 18">
          <a:extLst>
            <a:ext uri="{FF2B5EF4-FFF2-40B4-BE49-F238E27FC236}">
              <a16:creationId xmlns:a16="http://schemas.microsoft.com/office/drawing/2014/main" id="{89C34799-D13F-401D-848C-3AB325C383A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4" name="Text Box 19">
          <a:extLst>
            <a:ext uri="{FF2B5EF4-FFF2-40B4-BE49-F238E27FC236}">
              <a16:creationId xmlns:a16="http://schemas.microsoft.com/office/drawing/2014/main" id="{8DEF041D-8A0B-4161-B0B1-ADC049CDB7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5" name="Text Box 16">
          <a:extLst>
            <a:ext uri="{FF2B5EF4-FFF2-40B4-BE49-F238E27FC236}">
              <a16:creationId xmlns:a16="http://schemas.microsoft.com/office/drawing/2014/main" id="{EE53BE57-01F4-46FA-A4E5-8C1B399281E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6" name="Text Box 17">
          <a:extLst>
            <a:ext uri="{FF2B5EF4-FFF2-40B4-BE49-F238E27FC236}">
              <a16:creationId xmlns:a16="http://schemas.microsoft.com/office/drawing/2014/main" id="{02D60FC6-75C7-4EE5-A26C-53E0EB1EC68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7" name="Text Box 18">
          <a:extLst>
            <a:ext uri="{FF2B5EF4-FFF2-40B4-BE49-F238E27FC236}">
              <a16:creationId xmlns:a16="http://schemas.microsoft.com/office/drawing/2014/main" id="{3981D5C2-06DC-4C06-B1D1-E74C18F75A5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8" name="Text Box 19">
          <a:extLst>
            <a:ext uri="{FF2B5EF4-FFF2-40B4-BE49-F238E27FC236}">
              <a16:creationId xmlns:a16="http://schemas.microsoft.com/office/drawing/2014/main" id="{AC03C44B-9F29-45BE-8B7D-1C177A33AD5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09" name="Text Box 16">
          <a:extLst>
            <a:ext uri="{FF2B5EF4-FFF2-40B4-BE49-F238E27FC236}">
              <a16:creationId xmlns:a16="http://schemas.microsoft.com/office/drawing/2014/main" id="{000128BD-330D-499E-80C7-22F2C442716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0" name="Text Box 17">
          <a:extLst>
            <a:ext uri="{FF2B5EF4-FFF2-40B4-BE49-F238E27FC236}">
              <a16:creationId xmlns:a16="http://schemas.microsoft.com/office/drawing/2014/main" id="{8EA4AC64-164A-4A57-90EB-35946A50A6C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1" name="Text Box 18">
          <a:extLst>
            <a:ext uri="{FF2B5EF4-FFF2-40B4-BE49-F238E27FC236}">
              <a16:creationId xmlns:a16="http://schemas.microsoft.com/office/drawing/2014/main" id="{9178DE16-7F9E-47CA-8AF6-6CCEEDF55E5C}"/>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2" name="Text Box 19">
          <a:extLst>
            <a:ext uri="{FF2B5EF4-FFF2-40B4-BE49-F238E27FC236}">
              <a16:creationId xmlns:a16="http://schemas.microsoft.com/office/drawing/2014/main" id="{B6D38BD1-B146-4549-9314-F0D6FCB4E02D}"/>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3" name="Text Box 16">
          <a:extLst>
            <a:ext uri="{FF2B5EF4-FFF2-40B4-BE49-F238E27FC236}">
              <a16:creationId xmlns:a16="http://schemas.microsoft.com/office/drawing/2014/main" id="{A4A26EAD-D19C-4E09-BE75-4A0A8498A672}"/>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4" name="Text Box 17">
          <a:extLst>
            <a:ext uri="{FF2B5EF4-FFF2-40B4-BE49-F238E27FC236}">
              <a16:creationId xmlns:a16="http://schemas.microsoft.com/office/drawing/2014/main" id="{D9ED973D-C1E0-4FFD-BBF1-F9C59875B7C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5" name="Text Box 18">
          <a:extLst>
            <a:ext uri="{FF2B5EF4-FFF2-40B4-BE49-F238E27FC236}">
              <a16:creationId xmlns:a16="http://schemas.microsoft.com/office/drawing/2014/main" id="{73106C45-61DA-4915-92C7-A1D187DEEC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6" name="Text Box 19">
          <a:extLst>
            <a:ext uri="{FF2B5EF4-FFF2-40B4-BE49-F238E27FC236}">
              <a16:creationId xmlns:a16="http://schemas.microsoft.com/office/drawing/2014/main" id="{9FE1C8EE-D361-415C-91B2-37A2714B0C3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7" name="Text Box 16">
          <a:extLst>
            <a:ext uri="{FF2B5EF4-FFF2-40B4-BE49-F238E27FC236}">
              <a16:creationId xmlns:a16="http://schemas.microsoft.com/office/drawing/2014/main" id="{98B16CFA-9329-4AEE-87A9-5121D7E5847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8" name="Text Box 17">
          <a:extLst>
            <a:ext uri="{FF2B5EF4-FFF2-40B4-BE49-F238E27FC236}">
              <a16:creationId xmlns:a16="http://schemas.microsoft.com/office/drawing/2014/main" id="{524677F7-9A8D-474C-BFFE-BDD983907B14}"/>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9" name="Text Box 18">
          <a:extLst>
            <a:ext uri="{FF2B5EF4-FFF2-40B4-BE49-F238E27FC236}">
              <a16:creationId xmlns:a16="http://schemas.microsoft.com/office/drawing/2014/main" id="{A27A45FB-8883-480F-8488-60D7746EC6C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0" name="Text Box 16">
          <a:extLst>
            <a:ext uri="{FF2B5EF4-FFF2-40B4-BE49-F238E27FC236}">
              <a16:creationId xmlns:a16="http://schemas.microsoft.com/office/drawing/2014/main" id="{9F0B3634-2E63-43AF-940F-6D6F086A38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1" name="Text Box 17">
          <a:extLst>
            <a:ext uri="{FF2B5EF4-FFF2-40B4-BE49-F238E27FC236}">
              <a16:creationId xmlns:a16="http://schemas.microsoft.com/office/drawing/2014/main" id="{84D18078-30A5-419C-9817-44AEC3A90055}"/>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2" name="Text Box 18">
          <a:extLst>
            <a:ext uri="{FF2B5EF4-FFF2-40B4-BE49-F238E27FC236}">
              <a16:creationId xmlns:a16="http://schemas.microsoft.com/office/drawing/2014/main" id="{D032703C-8EEB-425E-9ECC-C34D23E4676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3" name="Text Box 19">
          <a:extLst>
            <a:ext uri="{FF2B5EF4-FFF2-40B4-BE49-F238E27FC236}">
              <a16:creationId xmlns:a16="http://schemas.microsoft.com/office/drawing/2014/main" id="{C91B2AC6-1061-470C-8D33-27C564928FA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4" name="Text Box 16">
          <a:extLst>
            <a:ext uri="{FF2B5EF4-FFF2-40B4-BE49-F238E27FC236}">
              <a16:creationId xmlns:a16="http://schemas.microsoft.com/office/drawing/2014/main" id="{B1661785-64D2-4242-A97F-DA4319548D3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5" name="Text Box 17">
          <a:extLst>
            <a:ext uri="{FF2B5EF4-FFF2-40B4-BE49-F238E27FC236}">
              <a16:creationId xmlns:a16="http://schemas.microsoft.com/office/drawing/2014/main" id="{36E74383-A3F7-421C-832D-91B143186A4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6" name="Text Box 18">
          <a:extLst>
            <a:ext uri="{FF2B5EF4-FFF2-40B4-BE49-F238E27FC236}">
              <a16:creationId xmlns:a16="http://schemas.microsoft.com/office/drawing/2014/main" id="{25BB1FB3-D818-48D9-890E-0A1579FD2F9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7" name="Text Box 19">
          <a:extLst>
            <a:ext uri="{FF2B5EF4-FFF2-40B4-BE49-F238E27FC236}">
              <a16:creationId xmlns:a16="http://schemas.microsoft.com/office/drawing/2014/main" id="{26DA0494-6391-48CD-92AB-7996CB1A40F3}"/>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8" name="Text Box 16">
          <a:extLst>
            <a:ext uri="{FF2B5EF4-FFF2-40B4-BE49-F238E27FC236}">
              <a16:creationId xmlns:a16="http://schemas.microsoft.com/office/drawing/2014/main" id="{7FB0629D-DF5D-4FE5-94BF-63C29FCCBC5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9" name="Text Box 17">
          <a:extLst>
            <a:ext uri="{FF2B5EF4-FFF2-40B4-BE49-F238E27FC236}">
              <a16:creationId xmlns:a16="http://schemas.microsoft.com/office/drawing/2014/main" id="{4B46B86C-73A1-4797-8ADD-7B9BFA7D238A}"/>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0" name="Text Box 18">
          <a:extLst>
            <a:ext uri="{FF2B5EF4-FFF2-40B4-BE49-F238E27FC236}">
              <a16:creationId xmlns:a16="http://schemas.microsoft.com/office/drawing/2014/main" id="{1D1DFB83-2EB4-4FE2-9D6E-F932389BCE1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1" name="Text Box 19">
          <a:extLst>
            <a:ext uri="{FF2B5EF4-FFF2-40B4-BE49-F238E27FC236}">
              <a16:creationId xmlns:a16="http://schemas.microsoft.com/office/drawing/2014/main" id="{8C07C6BD-5C5F-4B6D-BBBA-56AA6088F2F6}"/>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2" name="Text Box 16">
          <a:extLst>
            <a:ext uri="{FF2B5EF4-FFF2-40B4-BE49-F238E27FC236}">
              <a16:creationId xmlns:a16="http://schemas.microsoft.com/office/drawing/2014/main" id="{D3E8454C-F088-4AC5-A046-A478BC3DEF11}"/>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3" name="Text Box 17">
          <a:extLst>
            <a:ext uri="{FF2B5EF4-FFF2-40B4-BE49-F238E27FC236}">
              <a16:creationId xmlns:a16="http://schemas.microsoft.com/office/drawing/2014/main" id="{0628398A-938F-41A0-AC13-9033AAF81AC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4" name="Text Box 18">
          <a:extLst>
            <a:ext uri="{FF2B5EF4-FFF2-40B4-BE49-F238E27FC236}">
              <a16:creationId xmlns:a16="http://schemas.microsoft.com/office/drawing/2014/main" id="{118B4AE2-4749-4CCA-AB38-AA32C521930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5" name="Text Box 19">
          <a:extLst>
            <a:ext uri="{FF2B5EF4-FFF2-40B4-BE49-F238E27FC236}">
              <a16:creationId xmlns:a16="http://schemas.microsoft.com/office/drawing/2014/main" id="{8FFE1E31-2C8B-437F-9291-ACF8B365153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36" name="Text Box 15">
          <a:extLst>
            <a:ext uri="{FF2B5EF4-FFF2-40B4-BE49-F238E27FC236}">
              <a16:creationId xmlns:a16="http://schemas.microsoft.com/office/drawing/2014/main" id="{A0FEE325-172F-47AD-B10C-6CDF9E89E2D6}"/>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7" name="Text Box 16">
          <a:extLst>
            <a:ext uri="{FF2B5EF4-FFF2-40B4-BE49-F238E27FC236}">
              <a16:creationId xmlns:a16="http://schemas.microsoft.com/office/drawing/2014/main" id="{8B0713F2-BCAE-4F77-92DE-38750004058F}"/>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8" name="Text Box 17">
          <a:extLst>
            <a:ext uri="{FF2B5EF4-FFF2-40B4-BE49-F238E27FC236}">
              <a16:creationId xmlns:a16="http://schemas.microsoft.com/office/drawing/2014/main" id="{6C372529-11D5-484D-A323-93DBC0CEA51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9" name="Text Box 18">
          <a:extLst>
            <a:ext uri="{FF2B5EF4-FFF2-40B4-BE49-F238E27FC236}">
              <a16:creationId xmlns:a16="http://schemas.microsoft.com/office/drawing/2014/main" id="{6F95CCE3-F459-490C-A28F-C2E88AB16DB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40" name="Text Box 19">
          <a:extLst>
            <a:ext uri="{FF2B5EF4-FFF2-40B4-BE49-F238E27FC236}">
              <a16:creationId xmlns:a16="http://schemas.microsoft.com/office/drawing/2014/main" id="{688DE44D-AF1A-45EF-99A3-3FF4BA23F39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1" name="Text Box 16">
          <a:extLst>
            <a:ext uri="{FF2B5EF4-FFF2-40B4-BE49-F238E27FC236}">
              <a16:creationId xmlns:a16="http://schemas.microsoft.com/office/drawing/2014/main" id="{E1774758-059F-4EDA-A775-3599F09908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2" name="Text Box 17">
          <a:extLst>
            <a:ext uri="{FF2B5EF4-FFF2-40B4-BE49-F238E27FC236}">
              <a16:creationId xmlns:a16="http://schemas.microsoft.com/office/drawing/2014/main" id="{47B51EFD-2FC0-4AA9-B2C1-7B5F8F02B33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2043" name="Text Box 18">
          <a:extLst>
            <a:ext uri="{FF2B5EF4-FFF2-40B4-BE49-F238E27FC236}">
              <a16:creationId xmlns:a16="http://schemas.microsoft.com/office/drawing/2014/main" id="{A4875ECD-24FA-4CE3-A9AF-4F5B64B96072}"/>
            </a:ext>
          </a:extLst>
        </xdr:cNvPr>
        <xdr:cNvSpPr txBox="1">
          <a:spLocks noChangeArrowheads="1"/>
        </xdr:cNvSpPr>
      </xdr:nvSpPr>
      <xdr:spPr bwMode="auto">
        <a:xfrm>
          <a:off x="14355762" y="12065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4" name="Text Box 16">
          <a:extLst>
            <a:ext uri="{FF2B5EF4-FFF2-40B4-BE49-F238E27FC236}">
              <a16:creationId xmlns:a16="http://schemas.microsoft.com/office/drawing/2014/main" id="{3AAE127A-6220-40D1-9597-CACB96EF43F1}"/>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5" name="Text Box 17">
          <a:extLst>
            <a:ext uri="{FF2B5EF4-FFF2-40B4-BE49-F238E27FC236}">
              <a16:creationId xmlns:a16="http://schemas.microsoft.com/office/drawing/2014/main" id="{538250CD-C2D9-48C6-BD48-45AC804A4DE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6" name="Text Box 18">
          <a:extLst>
            <a:ext uri="{FF2B5EF4-FFF2-40B4-BE49-F238E27FC236}">
              <a16:creationId xmlns:a16="http://schemas.microsoft.com/office/drawing/2014/main" id="{D36CABCC-E566-427C-888C-B792B3017DB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7" name="Text Box 19">
          <a:extLst>
            <a:ext uri="{FF2B5EF4-FFF2-40B4-BE49-F238E27FC236}">
              <a16:creationId xmlns:a16="http://schemas.microsoft.com/office/drawing/2014/main" id="{42C3730A-092A-4D52-96B3-E42234D0FCE0}"/>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8" name="Text Box 16">
          <a:extLst>
            <a:ext uri="{FF2B5EF4-FFF2-40B4-BE49-F238E27FC236}">
              <a16:creationId xmlns:a16="http://schemas.microsoft.com/office/drawing/2014/main" id="{9CFA23D9-45C3-4817-9634-7D703EFE876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049" name="Text Box 15">
          <a:extLst>
            <a:ext uri="{FF2B5EF4-FFF2-40B4-BE49-F238E27FC236}">
              <a16:creationId xmlns:a16="http://schemas.microsoft.com/office/drawing/2014/main" id="{11C9EFD3-58D9-421E-8F0D-3EEED9396037}"/>
            </a:ext>
          </a:extLst>
        </xdr:cNvPr>
        <xdr:cNvSpPr txBox="1">
          <a:spLocks noChangeArrowheads="1"/>
        </xdr:cNvSpPr>
      </xdr:nvSpPr>
      <xdr:spPr bwMode="auto">
        <a:xfrm>
          <a:off x="4743450" y="12420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2050" name="Text Box 15">
          <a:extLst>
            <a:ext uri="{FF2B5EF4-FFF2-40B4-BE49-F238E27FC236}">
              <a16:creationId xmlns:a16="http://schemas.microsoft.com/office/drawing/2014/main" id="{264ED3AA-1CA8-4660-8F41-69D965B44F2A}"/>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051" name="Text Box 15">
          <a:extLst>
            <a:ext uri="{FF2B5EF4-FFF2-40B4-BE49-F238E27FC236}">
              <a16:creationId xmlns:a16="http://schemas.microsoft.com/office/drawing/2014/main" id="{B34C8F3B-16EA-469D-B5CA-54850EECE59D}"/>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052" name="Text Box 15">
          <a:extLst>
            <a:ext uri="{FF2B5EF4-FFF2-40B4-BE49-F238E27FC236}">
              <a16:creationId xmlns:a16="http://schemas.microsoft.com/office/drawing/2014/main" id="{CB76D923-100A-4EDC-8388-2D19D085F6EB}"/>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213632"/>
    <xdr:sp macro="" textlink="">
      <xdr:nvSpPr>
        <xdr:cNvPr id="2053" name="Text Box 15">
          <a:extLst>
            <a:ext uri="{FF2B5EF4-FFF2-40B4-BE49-F238E27FC236}">
              <a16:creationId xmlns:a16="http://schemas.microsoft.com/office/drawing/2014/main" id="{2A6F4F8A-EFCA-46B8-99B6-767406E26395}"/>
            </a:ext>
          </a:extLst>
        </xdr:cNvPr>
        <xdr:cNvSpPr txBox="1">
          <a:spLocks noChangeArrowheads="1"/>
        </xdr:cNvSpPr>
      </xdr:nvSpPr>
      <xdr:spPr bwMode="auto">
        <a:xfrm>
          <a:off x="1436370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4" name="Text Box 16">
          <a:extLst>
            <a:ext uri="{FF2B5EF4-FFF2-40B4-BE49-F238E27FC236}">
              <a16:creationId xmlns:a16="http://schemas.microsoft.com/office/drawing/2014/main" id="{F2B0AD8F-4E3D-4098-A288-2AC198913F1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5" name="Text Box 17">
          <a:extLst>
            <a:ext uri="{FF2B5EF4-FFF2-40B4-BE49-F238E27FC236}">
              <a16:creationId xmlns:a16="http://schemas.microsoft.com/office/drawing/2014/main" id="{2C048A96-9665-4D71-9638-5C12906DB9D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6" name="Text Box 18">
          <a:extLst>
            <a:ext uri="{FF2B5EF4-FFF2-40B4-BE49-F238E27FC236}">
              <a16:creationId xmlns:a16="http://schemas.microsoft.com/office/drawing/2014/main" id="{524F8803-B420-44D3-9DC1-8C82F2F44C8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7" name="Text Box 19">
          <a:extLst>
            <a:ext uri="{FF2B5EF4-FFF2-40B4-BE49-F238E27FC236}">
              <a16:creationId xmlns:a16="http://schemas.microsoft.com/office/drawing/2014/main" id="{5848C4AD-15A3-4723-B2E4-1D3113C83E6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8" name="Text Box 16">
          <a:extLst>
            <a:ext uri="{FF2B5EF4-FFF2-40B4-BE49-F238E27FC236}">
              <a16:creationId xmlns:a16="http://schemas.microsoft.com/office/drawing/2014/main" id="{ACE1E10B-FD1A-41E2-B012-CA5E41DC5A8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9" name="Text Box 17">
          <a:extLst>
            <a:ext uri="{FF2B5EF4-FFF2-40B4-BE49-F238E27FC236}">
              <a16:creationId xmlns:a16="http://schemas.microsoft.com/office/drawing/2014/main" id="{F69090C4-EF90-4213-B393-D799ABB0CD67}"/>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0" name="Text Box 18">
          <a:extLst>
            <a:ext uri="{FF2B5EF4-FFF2-40B4-BE49-F238E27FC236}">
              <a16:creationId xmlns:a16="http://schemas.microsoft.com/office/drawing/2014/main" id="{B6D10483-AC38-4D74-AF2C-07C3E03368D1}"/>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1" name="Text Box 19">
          <a:extLst>
            <a:ext uri="{FF2B5EF4-FFF2-40B4-BE49-F238E27FC236}">
              <a16:creationId xmlns:a16="http://schemas.microsoft.com/office/drawing/2014/main" id="{F026B31E-5665-472E-A713-6305590C866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2" name="Text Box 16">
          <a:extLst>
            <a:ext uri="{FF2B5EF4-FFF2-40B4-BE49-F238E27FC236}">
              <a16:creationId xmlns:a16="http://schemas.microsoft.com/office/drawing/2014/main" id="{5B3ADB59-61CF-4265-BCA7-37D864E402F7}"/>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3" name="Text Box 17">
          <a:extLst>
            <a:ext uri="{FF2B5EF4-FFF2-40B4-BE49-F238E27FC236}">
              <a16:creationId xmlns:a16="http://schemas.microsoft.com/office/drawing/2014/main" id="{EE0B8C49-91BF-4019-BEA4-0328EF9B5EE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4" name="Text Box 18">
          <a:extLst>
            <a:ext uri="{FF2B5EF4-FFF2-40B4-BE49-F238E27FC236}">
              <a16:creationId xmlns:a16="http://schemas.microsoft.com/office/drawing/2014/main" id="{DFB83586-2661-4B6A-BB24-E87BCEF2C16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5" name="Text Box 19">
          <a:extLst>
            <a:ext uri="{FF2B5EF4-FFF2-40B4-BE49-F238E27FC236}">
              <a16:creationId xmlns:a16="http://schemas.microsoft.com/office/drawing/2014/main" id="{FAA88D40-A6A0-4DC1-8174-B095BDFF6DC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66" name="Text Box 15">
          <a:extLst>
            <a:ext uri="{FF2B5EF4-FFF2-40B4-BE49-F238E27FC236}">
              <a16:creationId xmlns:a16="http://schemas.microsoft.com/office/drawing/2014/main" id="{BDAA51BE-2E40-4712-A946-D091B6F36FDF}"/>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7" name="Text Box 16">
          <a:extLst>
            <a:ext uri="{FF2B5EF4-FFF2-40B4-BE49-F238E27FC236}">
              <a16:creationId xmlns:a16="http://schemas.microsoft.com/office/drawing/2014/main" id="{1B21EE0C-304F-4F78-BCCE-C1DAED89234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8" name="Text Box 17">
          <a:extLst>
            <a:ext uri="{FF2B5EF4-FFF2-40B4-BE49-F238E27FC236}">
              <a16:creationId xmlns:a16="http://schemas.microsoft.com/office/drawing/2014/main" id="{9C49F72D-2098-4EFD-A8B2-FB961B9525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9" name="Text Box 18">
          <a:extLst>
            <a:ext uri="{FF2B5EF4-FFF2-40B4-BE49-F238E27FC236}">
              <a16:creationId xmlns:a16="http://schemas.microsoft.com/office/drawing/2014/main" id="{A28976CE-2388-4ED4-B299-052BD0916D8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70" name="Text Box 19">
          <a:extLst>
            <a:ext uri="{FF2B5EF4-FFF2-40B4-BE49-F238E27FC236}">
              <a16:creationId xmlns:a16="http://schemas.microsoft.com/office/drawing/2014/main" id="{C3188C9C-70C0-4D0A-9AB0-C316021691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504825</xdr:rowOff>
    </xdr:from>
    <xdr:ext cx="95250" cy="442269"/>
    <xdr:sp macro="" textlink="">
      <xdr:nvSpPr>
        <xdr:cNvPr id="2071" name="Text Box 15">
          <a:extLst>
            <a:ext uri="{FF2B5EF4-FFF2-40B4-BE49-F238E27FC236}">
              <a16:creationId xmlns:a16="http://schemas.microsoft.com/office/drawing/2014/main" id="{402DFE85-CA5A-4451-9BD4-3928A46C6489}"/>
            </a:ext>
          </a:extLst>
        </xdr:cNvPr>
        <xdr:cNvSpPr txBox="1">
          <a:spLocks noChangeArrowheads="1"/>
        </xdr:cNvSpPr>
      </xdr:nvSpPr>
      <xdr:spPr bwMode="auto">
        <a:xfrm>
          <a:off x="14363700" y="13163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2" name="Text Box 16">
          <a:extLst>
            <a:ext uri="{FF2B5EF4-FFF2-40B4-BE49-F238E27FC236}">
              <a16:creationId xmlns:a16="http://schemas.microsoft.com/office/drawing/2014/main" id="{8ADBF9DB-FFE4-47D5-89C6-BC7FFAA877A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3" name="Text Box 17">
          <a:extLst>
            <a:ext uri="{FF2B5EF4-FFF2-40B4-BE49-F238E27FC236}">
              <a16:creationId xmlns:a16="http://schemas.microsoft.com/office/drawing/2014/main" id="{31F16785-42C1-45A4-B82D-7C5CA51232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4" name="Text Box 18">
          <a:extLst>
            <a:ext uri="{FF2B5EF4-FFF2-40B4-BE49-F238E27FC236}">
              <a16:creationId xmlns:a16="http://schemas.microsoft.com/office/drawing/2014/main" id="{8B8E757F-F9C2-45A2-A8B8-FB4D865580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5" name="Text Box 16">
          <a:extLst>
            <a:ext uri="{FF2B5EF4-FFF2-40B4-BE49-F238E27FC236}">
              <a16:creationId xmlns:a16="http://schemas.microsoft.com/office/drawing/2014/main" id="{0B589645-A107-4857-80DA-8EA59B7D076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6" name="Text Box 17">
          <a:extLst>
            <a:ext uri="{FF2B5EF4-FFF2-40B4-BE49-F238E27FC236}">
              <a16:creationId xmlns:a16="http://schemas.microsoft.com/office/drawing/2014/main" id="{6D68EDD5-56D1-4CBF-84A0-A5DD295BCB70}"/>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7" name="Text Box 18">
          <a:extLst>
            <a:ext uri="{FF2B5EF4-FFF2-40B4-BE49-F238E27FC236}">
              <a16:creationId xmlns:a16="http://schemas.microsoft.com/office/drawing/2014/main" id="{72FF8148-A186-470A-A6FC-00D9487C974B}"/>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8" name="Text Box 19">
          <a:extLst>
            <a:ext uri="{FF2B5EF4-FFF2-40B4-BE49-F238E27FC236}">
              <a16:creationId xmlns:a16="http://schemas.microsoft.com/office/drawing/2014/main" id="{7D848608-5605-42CC-9961-7C50B7CA351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9" name="Text Box 16">
          <a:extLst>
            <a:ext uri="{FF2B5EF4-FFF2-40B4-BE49-F238E27FC236}">
              <a16:creationId xmlns:a16="http://schemas.microsoft.com/office/drawing/2014/main" id="{B8E852A7-3A52-4CA1-A292-845E8380C76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0" name="Text Box 17">
          <a:extLst>
            <a:ext uri="{FF2B5EF4-FFF2-40B4-BE49-F238E27FC236}">
              <a16:creationId xmlns:a16="http://schemas.microsoft.com/office/drawing/2014/main" id="{B90A1BAD-3B80-4654-9F3C-6011AEDD524A}"/>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1" name="Text Box 18">
          <a:extLst>
            <a:ext uri="{FF2B5EF4-FFF2-40B4-BE49-F238E27FC236}">
              <a16:creationId xmlns:a16="http://schemas.microsoft.com/office/drawing/2014/main" id="{59A0294F-1A0E-4EDB-8721-7B9E1B826E6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082" name="Text Box 15">
          <a:extLst>
            <a:ext uri="{FF2B5EF4-FFF2-40B4-BE49-F238E27FC236}">
              <a16:creationId xmlns:a16="http://schemas.microsoft.com/office/drawing/2014/main" id="{B098AB94-ABBD-4A26-A63F-6EB79C7A0E71}"/>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3" name="Text Box 16">
          <a:extLst>
            <a:ext uri="{FF2B5EF4-FFF2-40B4-BE49-F238E27FC236}">
              <a16:creationId xmlns:a16="http://schemas.microsoft.com/office/drawing/2014/main" id="{331D6A7C-6117-4B72-9CBF-719BFDDF57B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4" name="Text Box 17">
          <a:extLst>
            <a:ext uri="{FF2B5EF4-FFF2-40B4-BE49-F238E27FC236}">
              <a16:creationId xmlns:a16="http://schemas.microsoft.com/office/drawing/2014/main" id="{9019F8DC-7355-4729-BA2D-427474205B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5" name="Text Box 18">
          <a:extLst>
            <a:ext uri="{FF2B5EF4-FFF2-40B4-BE49-F238E27FC236}">
              <a16:creationId xmlns:a16="http://schemas.microsoft.com/office/drawing/2014/main" id="{5988FB65-806A-4562-8B6E-C7F004066ED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6" name="Text Box 19">
          <a:extLst>
            <a:ext uri="{FF2B5EF4-FFF2-40B4-BE49-F238E27FC236}">
              <a16:creationId xmlns:a16="http://schemas.microsoft.com/office/drawing/2014/main" id="{991C90EE-3BE4-45BF-BD77-73A2C040554F}"/>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7" name="Text Box 16">
          <a:extLst>
            <a:ext uri="{FF2B5EF4-FFF2-40B4-BE49-F238E27FC236}">
              <a16:creationId xmlns:a16="http://schemas.microsoft.com/office/drawing/2014/main" id="{19A8BEA5-B370-41D8-9973-E66EF7AF49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8" name="Text Box 17">
          <a:extLst>
            <a:ext uri="{FF2B5EF4-FFF2-40B4-BE49-F238E27FC236}">
              <a16:creationId xmlns:a16="http://schemas.microsoft.com/office/drawing/2014/main" id="{501336E4-FAEE-4193-A5E7-C0A51F67E90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9" name="Text Box 18">
          <a:extLst>
            <a:ext uri="{FF2B5EF4-FFF2-40B4-BE49-F238E27FC236}">
              <a16:creationId xmlns:a16="http://schemas.microsoft.com/office/drawing/2014/main" id="{549D70F0-D099-4E0C-95E4-28B4A5F97889}"/>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90" name="Text Box 19">
          <a:extLst>
            <a:ext uri="{FF2B5EF4-FFF2-40B4-BE49-F238E27FC236}">
              <a16:creationId xmlns:a16="http://schemas.microsoft.com/office/drawing/2014/main" id="{69F2EA0A-5BD4-4C7F-B5AD-076A292093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1" name="Text Box 16">
          <a:extLst>
            <a:ext uri="{FF2B5EF4-FFF2-40B4-BE49-F238E27FC236}">
              <a16:creationId xmlns:a16="http://schemas.microsoft.com/office/drawing/2014/main" id="{B934288F-8E10-4AAA-B086-FFCC3362B040}"/>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2" name="Text Box 17">
          <a:extLst>
            <a:ext uri="{FF2B5EF4-FFF2-40B4-BE49-F238E27FC236}">
              <a16:creationId xmlns:a16="http://schemas.microsoft.com/office/drawing/2014/main" id="{7D8C6706-DF27-4273-A778-6E8F07C6332B}"/>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3" name="Text Box 18">
          <a:extLst>
            <a:ext uri="{FF2B5EF4-FFF2-40B4-BE49-F238E27FC236}">
              <a16:creationId xmlns:a16="http://schemas.microsoft.com/office/drawing/2014/main" id="{18D0B7C1-692C-4E37-8EC2-0297A225DB4E}"/>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4" name="Text Box 19">
          <a:extLst>
            <a:ext uri="{FF2B5EF4-FFF2-40B4-BE49-F238E27FC236}">
              <a16:creationId xmlns:a16="http://schemas.microsoft.com/office/drawing/2014/main" id="{C0608FAB-2DBA-44A4-BD2A-7761E81C4DAC}"/>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95" name="Text Box 15">
          <a:extLst>
            <a:ext uri="{FF2B5EF4-FFF2-40B4-BE49-F238E27FC236}">
              <a16:creationId xmlns:a16="http://schemas.microsoft.com/office/drawing/2014/main" id="{3031C2D3-DA22-437A-9DE7-CC5354EE8D61}"/>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6" name="Text Box 16">
          <a:extLst>
            <a:ext uri="{FF2B5EF4-FFF2-40B4-BE49-F238E27FC236}">
              <a16:creationId xmlns:a16="http://schemas.microsoft.com/office/drawing/2014/main" id="{7B74C30B-3771-46C3-8E54-D52725D9550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7" name="Text Box 17">
          <a:extLst>
            <a:ext uri="{FF2B5EF4-FFF2-40B4-BE49-F238E27FC236}">
              <a16:creationId xmlns:a16="http://schemas.microsoft.com/office/drawing/2014/main" id="{7B1C1FEA-57D9-4920-B3E9-FD4BA666FA7E}"/>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8" name="Text Box 18">
          <a:extLst>
            <a:ext uri="{FF2B5EF4-FFF2-40B4-BE49-F238E27FC236}">
              <a16:creationId xmlns:a16="http://schemas.microsoft.com/office/drawing/2014/main" id="{E881EBF9-3820-401B-A0D3-C8DEA9672B0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9" name="Text Box 19">
          <a:extLst>
            <a:ext uri="{FF2B5EF4-FFF2-40B4-BE49-F238E27FC236}">
              <a16:creationId xmlns:a16="http://schemas.microsoft.com/office/drawing/2014/main" id="{384C08F6-05F8-44B2-B374-4454993DA7BB}"/>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0" name="Text Box 16">
          <a:extLst>
            <a:ext uri="{FF2B5EF4-FFF2-40B4-BE49-F238E27FC236}">
              <a16:creationId xmlns:a16="http://schemas.microsoft.com/office/drawing/2014/main" id="{C8D30BDE-8069-4A53-BA48-11FDA22CEBD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1" name="Text Box 17">
          <a:extLst>
            <a:ext uri="{FF2B5EF4-FFF2-40B4-BE49-F238E27FC236}">
              <a16:creationId xmlns:a16="http://schemas.microsoft.com/office/drawing/2014/main" id="{E6049500-F179-49AE-A0CF-562459EB4C8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2102" name="Text Box 18">
          <a:extLst>
            <a:ext uri="{FF2B5EF4-FFF2-40B4-BE49-F238E27FC236}">
              <a16:creationId xmlns:a16="http://schemas.microsoft.com/office/drawing/2014/main" id="{370582C6-9DB5-4A77-A76E-B36AB6BF5C75}"/>
            </a:ext>
          </a:extLst>
        </xdr:cNvPr>
        <xdr:cNvSpPr txBox="1">
          <a:spLocks noChangeArrowheads="1"/>
        </xdr:cNvSpPr>
      </xdr:nvSpPr>
      <xdr:spPr bwMode="auto">
        <a:xfrm>
          <a:off x="14355762" y="14293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3" name="Text Box 16">
          <a:extLst>
            <a:ext uri="{FF2B5EF4-FFF2-40B4-BE49-F238E27FC236}">
              <a16:creationId xmlns:a16="http://schemas.microsoft.com/office/drawing/2014/main" id="{A100682A-6A9B-4427-BF62-5D4E7FA5D53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4" name="Text Box 17">
          <a:extLst>
            <a:ext uri="{FF2B5EF4-FFF2-40B4-BE49-F238E27FC236}">
              <a16:creationId xmlns:a16="http://schemas.microsoft.com/office/drawing/2014/main" id="{6487A0E2-F007-4095-88D8-8DF6F678E8CE}"/>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5" name="Text Box 18">
          <a:extLst>
            <a:ext uri="{FF2B5EF4-FFF2-40B4-BE49-F238E27FC236}">
              <a16:creationId xmlns:a16="http://schemas.microsoft.com/office/drawing/2014/main" id="{3A55DA76-D3A7-4C8C-B6BB-8AA00E5A950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6" name="Text Box 19">
          <a:extLst>
            <a:ext uri="{FF2B5EF4-FFF2-40B4-BE49-F238E27FC236}">
              <a16:creationId xmlns:a16="http://schemas.microsoft.com/office/drawing/2014/main" id="{26FB4295-3BBF-42B4-8902-D4EC4B894A27}"/>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7" name="Text Box 16">
          <a:extLst>
            <a:ext uri="{FF2B5EF4-FFF2-40B4-BE49-F238E27FC236}">
              <a16:creationId xmlns:a16="http://schemas.microsoft.com/office/drawing/2014/main" id="{4DD3B638-9AD6-4579-9A21-6BA34C37445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108" name="Text Box 15">
          <a:extLst>
            <a:ext uri="{FF2B5EF4-FFF2-40B4-BE49-F238E27FC236}">
              <a16:creationId xmlns:a16="http://schemas.microsoft.com/office/drawing/2014/main" id="{DA1857FB-9184-4554-8361-E0F644F64C69}"/>
            </a:ext>
          </a:extLst>
        </xdr:cNvPr>
        <xdr:cNvSpPr txBox="1">
          <a:spLocks noChangeArrowheads="1"/>
        </xdr:cNvSpPr>
      </xdr:nvSpPr>
      <xdr:spPr bwMode="auto">
        <a:xfrm>
          <a:off x="4743450" y="14649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09" name="Text Box 15">
          <a:extLst>
            <a:ext uri="{FF2B5EF4-FFF2-40B4-BE49-F238E27FC236}">
              <a16:creationId xmlns:a16="http://schemas.microsoft.com/office/drawing/2014/main" id="{6746F8B7-03A0-4835-A791-220506C66A13}"/>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10" name="Text Box 15">
          <a:extLst>
            <a:ext uri="{FF2B5EF4-FFF2-40B4-BE49-F238E27FC236}">
              <a16:creationId xmlns:a16="http://schemas.microsoft.com/office/drawing/2014/main" id="{C53D7E1A-66D2-47C0-B527-7B6A0ABFA2F5}"/>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11" name="Text Box 15">
          <a:extLst>
            <a:ext uri="{FF2B5EF4-FFF2-40B4-BE49-F238E27FC236}">
              <a16:creationId xmlns:a16="http://schemas.microsoft.com/office/drawing/2014/main" id="{917DA2B3-2F38-45B6-AFBE-40DC6B914106}"/>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112" name="Text Box 15">
          <a:extLst>
            <a:ext uri="{FF2B5EF4-FFF2-40B4-BE49-F238E27FC236}">
              <a16:creationId xmlns:a16="http://schemas.microsoft.com/office/drawing/2014/main" id="{C52188FE-B53E-4854-B40E-DFF42132D69E}"/>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3" name="Text Box 16">
          <a:extLst>
            <a:ext uri="{FF2B5EF4-FFF2-40B4-BE49-F238E27FC236}">
              <a16:creationId xmlns:a16="http://schemas.microsoft.com/office/drawing/2014/main" id="{7B79F798-2243-40A4-B81A-0DCE2549146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4" name="Text Box 17">
          <a:extLst>
            <a:ext uri="{FF2B5EF4-FFF2-40B4-BE49-F238E27FC236}">
              <a16:creationId xmlns:a16="http://schemas.microsoft.com/office/drawing/2014/main" id="{258F42F5-3B32-4733-B6E2-4C9E70D1137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5" name="Text Box 18">
          <a:extLst>
            <a:ext uri="{FF2B5EF4-FFF2-40B4-BE49-F238E27FC236}">
              <a16:creationId xmlns:a16="http://schemas.microsoft.com/office/drawing/2014/main" id="{03ADF7A7-4043-45A4-B58D-6DE5BD59177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6" name="Text Box 19">
          <a:extLst>
            <a:ext uri="{FF2B5EF4-FFF2-40B4-BE49-F238E27FC236}">
              <a16:creationId xmlns:a16="http://schemas.microsoft.com/office/drawing/2014/main" id="{AB5A1065-6C35-40B8-BC2D-C4055352402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7" name="Text Box 16">
          <a:extLst>
            <a:ext uri="{FF2B5EF4-FFF2-40B4-BE49-F238E27FC236}">
              <a16:creationId xmlns:a16="http://schemas.microsoft.com/office/drawing/2014/main" id="{71D3FC61-3BD9-43F7-BFC0-75A5E8E75A8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8" name="Text Box 17">
          <a:extLst>
            <a:ext uri="{FF2B5EF4-FFF2-40B4-BE49-F238E27FC236}">
              <a16:creationId xmlns:a16="http://schemas.microsoft.com/office/drawing/2014/main" id="{CF3333DB-9B9B-4017-85DF-3227C9B7702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9" name="Text Box 18">
          <a:extLst>
            <a:ext uri="{FF2B5EF4-FFF2-40B4-BE49-F238E27FC236}">
              <a16:creationId xmlns:a16="http://schemas.microsoft.com/office/drawing/2014/main" id="{25C203E8-5416-44F3-BBA9-A981C1315AF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20" name="Text Box 19">
          <a:extLst>
            <a:ext uri="{FF2B5EF4-FFF2-40B4-BE49-F238E27FC236}">
              <a16:creationId xmlns:a16="http://schemas.microsoft.com/office/drawing/2014/main" id="{F59DC911-20F6-4E0D-B641-A036EF9FC6E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1" name="Text Box 16">
          <a:extLst>
            <a:ext uri="{FF2B5EF4-FFF2-40B4-BE49-F238E27FC236}">
              <a16:creationId xmlns:a16="http://schemas.microsoft.com/office/drawing/2014/main" id="{7885CE44-10AC-403C-8424-89B8927D07F4}"/>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2" name="Text Box 17">
          <a:extLst>
            <a:ext uri="{FF2B5EF4-FFF2-40B4-BE49-F238E27FC236}">
              <a16:creationId xmlns:a16="http://schemas.microsoft.com/office/drawing/2014/main" id="{B2238DE2-53A2-4FC3-BA35-5553D7A73E32}"/>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3" name="Text Box 18">
          <a:extLst>
            <a:ext uri="{FF2B5EF4-FFF2-40B4-BE49-F238E27FC236}">
              <a16:creationId xmlns:a16="http://schemas.microsoft.com/office/drawing/2014/main" id="{979B7123-709B-4B03-A91E-24554AE9BFDC}"/>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4" name="Text Box 19">
          <a:extLst>
            <a:ext uri="{FF2B5EF4-FFF2-40B4-BE49-F238E27FC236}">
              <a16:creationId xmlns:a16="http://schemas.microsoft.com/office/drawing/2014/main" id="{0066848C-B3E6-4447-B045-0E2F7BA58CAD}"/>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25" name="Text Box 15">
          <a:extLst>
            <a:ext uri="{FF2B5EF4-FFF2-40B4-BE49-F238E27FC236}">
              <a16:creationId xmlns:a16="http://schemas.microsoft.com/office/drawing/2014/main" id="{BC11CFD9-B8D0-4D78-A481-8AD6E54C00F9}"/>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6" name="Text Box 16">
          <a:extLst>
            <a:ext uri="{FF2B5EF4-FFF2-40B4-BE49-F238E27FC236}">
              <a16:creationId xmlns:a16="http://schemas.microsoft.com/office/drawing/2014/main" id="{999D7A67-F043-471B-BD0B-9A84E8B244B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7" name="Text Box 17">
          <a:extLst>
            <a:ext uri="{FF2B5EF4-FFF2-40B4-BE49-F238E27FC236}">
              <a16:creationId xmlns:a16="http://schemas.microsoft.com/office/drawing/2014/main" id="{087FC252-13C2-4502-BB91-7C9CCB4DD48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8" name="Text Box 18">
          <a:extLst>
            <a:ext uri="{FF2B5EF4-FFF2-40B4-BE49-F238E27FC236}">
              <a16:creationId xmlns:a16="http://schemas.microsoft.com/office/drawing/2014/main" id="{8446C532-8A23-4E80-B773-3994932C7CE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9" name="Text Box 19">
          <a:extLst>
            <a:ext uri="{FF2B5EF4-FFF2-40B4-BE49-F238E27FC236}">
              <a16:creationId xmlns:a16="http://schemas.microsoft.com/office/drawing/2014/main" id="{FEEAB300-FB02-46C7-A0A8-A896623DEF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0" name="Text Box 16">
          <a:extLst>
            <a:ext uri="{FF2B5EF4-FFF2-40B4-BE49-F238E27FC236}">
              <a16:creationId xmlns:a16="http://schemas.microsoft.com/office/drawing/2014/main" id="{C281F1CA-3F7F-458A-9F7F-5773DFBF4E5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1" name="Text Box 17">
          <a:extLst>
            <a:ext uri="{FF2B5EF4-FFF2-40B4-BE49-F238E27FC236}">
              <a16:creationId xmlns:a16="http://schemas.microsoft.com/office/drawing/2014/main" id="{B1B9B0B4-6582-44BE-B077-574AA44E173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2" name="Text Box 18">
          <a:extLst>
            <a:ext uri="{FF2B5EF4-FFF2-40B4-BE49-F238E27FC236}">
              <a16:creationId xmlns:a16="http://schemas.microsoft.com/office/drawing/2014/main" id="{671D6519-85BE-43F7-A85D-215F73332D2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3" name="Text Box 16">
          <a:extLst>
            <a:ext uri="{FF2B5EF4-FFF2-40B4-BE49-F238E27FC236}">
              <a16:creationId xmlns:a16="http://schemas.microsoft.com/office/drawing/2014/main" id="{037A845E-2A0C-49E5-915F-433704A0988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4" name="Text Box 17">
          <a:extLst>
            <a:ext uri="{FF2B5EF4-FFF2-40B4-BE49-F238E27FC236}">
              <a16:creationId xmlns:a16="http://schemas.microsoft.com/office/drawing/2014/main" id="{E8BFB4A5-D1F2-4082-BF06-D7ED099F162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5" name="Text Box 18">
          <a:extLst>
            <a:ext uri="{FF2B5EF4-FFF2-40B4-BE49-F238E27FC236}">
              <a16:creationId xmlns:a16="http://schemas.microsoft.com/office/drawing/2014/main" id="{15A61DE4-5EBD-4372-A6A6-75F8BD75B84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6" name="Text Box 19">
          <a:extLst>
            <a:ext uri="{FF2B5EF4-FFF2-40B4-BE49-F238E27FC236}">
              <a16:creationId xmlns:a16="http://schemas.microsoft.com/office/drawing/2014/main" id="{02930E9E-774B-4BEA-8B12-D03DAA743C7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7" name="Text Box 16">
          <a:extLst>
            <a:ext uri="{FF2B5EF4-FFF2-40B4-BE49-F238E27FC236}">
              <a16:creationId xmlns:a16="http://schemas.microsoft.com/office/drawing/2014/main" id="{C92BA9C0-CDC5-4855-A9BF-0FEBC2D461F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8" name="Text Box 17">
          <a:extLst>
            <a:ext uri="{FF2B5EF4-FFF2-40B4-BE49-F238E27FC236}">
              <a16:creationId xmlns:a16="http://schemas.microsoft.com/office/drawing/2014/main" id="{82584985-540E-43CE-BEAE-16E1393EC3E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9" name="Text Box 18">
          <a:extLst>
            <a:ext uri="{FF2B5EF4-FFF2-40B4-BE49-F238E27FC236}">
              <a16:creationId xmlns:a16="http://schemas.microsoft.com/office/drawing/2014/main" id="{949D42C6-3823-449A-B095-4095F6A244CE}"/>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40" name="Text Box 19">
          <a:extLst>
            <a:ext uri="{FF2B5EF4-FFF2-40B4-BE49-F238E27FC236}">
              <a16:creationId xmlns:a16="http://schemas.microsoft.com/office/drawing/2014/main" id="{0369D1B3-6D17-451B-9FBA-C753974F464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141" name="Text Box 15">
          <a:extLst>
            <a:ext uri="{FF2B5EF4-FFF2-40B4-BE49-F238E27FC236}">
              <a16:creationId xmlns:a16="http://schemas.microsoft.com/office/drawing/2014/main" id="{CC40FDFF-EBB9-42A7-AD70-0E902C7FDE8E}"/>
            </a:ext>
          </a:extLst>
        </xdr:cNvPr>
        <xdr:cNvSpPr txBox="1">
          <a:spLocks noChangeArrowheads="1"/>
        </xdr:cNvSpPr>
      </xdr:nvSpPr>
      <xdr:spPr bwMode="auto">
        <a:xfrm>
          <a:off x="4743450" y="14649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42" name="Text Box 15">
          <a:extLst>
            <a:ext uri="{FF2B5EF4-FFF2-40B4-BE49-F238E27FC236}">
              <a16:creationId xmlns:a16="http://schemas.microsoft.com/office/drawing/2014/main" id="{BDC0A423-95E2-4532-92F4-8CFA9CA88E9B}"/>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43" name="Text Box 15">
          <a:extLst>
            <a:ext uri="{FF2B5EF4-FFF2-40B4-BE49-F238E27FC236}">
              <a16:creationId xmlns:a16="http://schemas.microsoft.com/office/drawing/2014/main" id="{F9487F42-6BB6-44DB-AF0C-13B1BDA25C90}"/>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44" name="Text Box 15">
          <a:extLst>
            <a:ext uri="{FF2B5EF4-FFF2-40B4-BE49-F238E27FC236}">
              <a16:creationId xmlns:a16="http://schemas.microsoft.com/office/drawing/2014/main" id="{27740649-907C-421B-8C4E-989A40B96093}"/>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213632"/>
    <xdr:sp macro="" textlink="">
      <xdr:nvSpPr>
        <xdr:cNvPr id="2145" name="Text Box 15">
          <a:extLst>
            <a:ext uri="{FF2B5EF4-FFF2-40B4-BE49-F238E27FC236}">
              <a16:creationId xmlns:a16="http://schemas.microsoft.com/office/drawing/2014/main" id="{3CC40D81-A2C6-4DE7-A9A2-312F747B4689}"/>
            </a:ext>
          </a:extLst>
        </xdr:cNvPr>
        <xdr:cNvSpPr txBox="1">
          <a:spLocks noChangeArrowheads="1"/>
        </xdr:cNvSpPr>
      </xdr:nvSpPr>
      <xdr:spPr bwMode="auto">
        <a:xfrm>
          <a:off x="1436370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6" name="Text Box 16">
          <a:extLst>
            <a:ext uri="{FF2B5EF4-FFF2-40B4-BE49-F238E27FC236}">
              <a16:creationId xmlns:a16="http://schemas.microsoft.com/office/drawing/2014/main" id="{08B64C47-A970-4AAD-929A-A8A6EAE3B3C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7" name="Text Box 17">
          <a:extLst>
            <a:ext uri="{FF2B5EF4-FFF2-40B4-BE49-F238E27FC236}">
              <a16:creationId xmlns:a16="http://schemas.microsoft.com/office/drawing/2014/main" id="{DBEA7467-CD36-4164-B33C-6FF8E94DAD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8" name="Text Box 18">
          <a:extLst>
            <a:ext uri="{FF2B5EF4-FFF2-40B4-BE49-F238E27FC236}">
              <a16:creationId xmlns:a16="http://schemas.microsoft.com/office/drawing/2014/main" id="{407499A0-04FB-421B-88CD-20D073D165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9" name="Text Box 19">
          <a:extLst>
            <a:ext uri="{FF2B5EF4-FFF2-40B4-BE49-F238E27FC236}">
              <a16:creationId xmlns:a16="http://schemas.microsoft.com/office/drawing/2014/main" id="{DD522A40-216D-4B51-B129-D09419FC475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0" name="Text Box 16">
          <a:extLst>
            <a:ext uri="{FF2B5EF4-FFF2-40B4-BE49-F238E27FC236}">
              <a16:creationId xmlns:a16="http://schemas.microsoft.com/office/drawing/2014/main" id="{A4E1748D-DD65-4225-AD1B-A2BB44F6302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1" name="Text Box 17">
          <a:extLst>
            <a:ext uri="{FF2B5EF4-FFF2-40B4-BE49-F238E27FC236}">
              <a16:creationId xmlns:a16="http://schemas.microsoft.com/office/drawing/2014/main" id="{0718A5D2-EC1B-4DCA-AE9D-56E5F6EAA33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2" name="Text Box 18">
          <a:extLst>
            <a:ext uri="{FF2B5EF4-FFF2-40B4-BE49-F238E27FC236}">
              <a16:creationId xmlns:a16="http://schemas.microsoft.com/office/drawing/2014/main" id="{07B634B4-B592-4850-881B-DEDE181034E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3" name="Text Box 19">
          <a:extLst>
            <a:ext uri="{FF2B5EF4-FFF2-40B4-BE49-F238E27FC236}">
              <a16:creationId xmlns:a16="http://schemas.microsoft.com/office/drawing/2014/main" id="{C43A710E-1361-4E96-BF7A-4F5EE0EBAFCC}"/>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4" name="Text Box 16">
          <a:extLst>
            <a:ext uri="{FF2B5EF4-FFF2-40B4-BE49-F238E27FC236}">
              <a16:creationId xmlns:a16="http://schemas.microsoft.com/office/drawing/2014/main" id="{9DADF381-DC23-4916-BB48-BE415C4B115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5" name="Text Box 17">
          <a:extLst>
            <a:ext uri="{FF2B5EF4-FFF2-40B4-BE49-F238E27FC236}">
              <a16:creationId xmlns:a16="http://schemas.microsoft.com/office/drawing/2014/main" id="{C2E18FBD-A296-467C-A00D-9630DFE359EF}"/>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6" name="Text Box 18">
          <a:extLst>
            <a:ext uri="{FF2B5EF4-FFF2-40B4-BE49-F238E27FC236}">
              <a16:creationId xmlns:a16="http://schemas.microsoft.com/office/drawing/2014/main" id="{DC995341-9818-4E64-B871-769E1EAF786A}"/>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7" name="Text Box 19">
          <a:extLst>
            <a:ext uri="{FF2B5EF4-FFF2-40B4-BE49-F238E27FC236}">
              <a16:creationId xmlns:a16="http://schemas.microsoft.com/office/drawing/2014/main" id="{2D3C4B19-458A-40B6-8E68-FD63E4D83408}"/>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58" name="Text Box 15">
          <a:extLst>
            <a:ext uri="{FF2B5EF4-FFF2-40B4-BE49-F238E27FC236}">
              <a16:creationId xmlns:a16="http://schemas.microsoft.com/office/drawing/2014/main" id="{99BF150B-9CF0-4843-B4B9-E77A8EBA77EC}"/>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59" name="Text Box 16">
          <a:extLst>
            <a:ext uri="{FF2B5EF4-FFF2-40B4-BE49-F238E27FC236}">
              <a16:creationId xmlns:a16="http://schemas.microsoft.com/office/drawing/2014/main" id="{5C4A18EB-F070-40A6-8195-71CE02CF3FB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0" name="Text Box 17">
          <a:extLst>
            <a:ext uri="{FF2B5EF4-FFF2-40B4-BE49-F238E27FC236}">
              <a16:creationId xmlns:a16="http://schemas.microsoft.com/office/drawing/2014/main" id="{7FAC09E8-5B70-4B1B-B951-F6259E28817C}"/>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1" name="Text Box 18">
          <a:extLst>
            <a:ext uri="{FF2B5EF4-FFF2-40B4-BE49-F238E27FC236}">
              <a16:creationId xmlns:a16="http://schemas.microsoft.com/office/drawing/2014/main" id="{9E03D47A-73DA-40B2-9B49-25D4F24CE50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2" name="Text Box 19">
          <a:extLst>
            <a:ext uri="{FF2B5EF4-FFF2-40B4-BE49-F238E27FC236}">
              <a16:creationId xmlns:a16="http://schemas.microsoft.com/office/drawing/2014/main" id="{BB19C55D-FA24-4DEA-B0AF-0A7AA3532B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504825</xdr:rowOff>
    </xdr:from>
    <xdr:ext cx="95250" cy="442269"/>
    <xdr:sp macro="" textlink="">
      <xdr:nvSpPr>
        <xdr:cNvPr id="2163" name="Text Box 15">
          <a:extLst>
            <a:ext uri="{FF2B5EF4-FFF2-40B4-BE49-F238E27FC236}">
              <a16:creationId xmlns:a16="http://schemas.microsoft.com/office/drawing/2014/main" id="{7171792E-C309-454D-A382-13A1F296DA33}"/>
            </a:ext>
          </a:extLst>
        </xdr:cNvPr>
        <xdr:cNvSpPr txBox="1">
          <a:spLocks noChangeArrowheads="1"/>
        </xdr:cNvSpPr>
      </xdr:nvSpPr>
      <xdr:spPr bwMode="auto">
        <a:xfrm>
          <a:off x="14363700" y="15392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4" name="Text Box 16">
          <a:extLst>
            <a:ext uri="{FF2B5EF4-FFF2-40B4-BE49-F238E27FC236}">
              <a16:creationId xmlns:a16="http://schemas.microsoft.com/office/drawing/2014/main" id="{E7FFC2E3-D5C4-4137-8114-732CBE2AEE0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5" name="Text Box 17">
          <a:extLst>
            <a:ext uri="{FF2B5EF4-FFF2-40B4-BE49-F238E27FC236}">
              <a16:creationId xmlns:a16="http://schemas.microsoft.com/office/drawing/2014/main" id="{A2857455-BBD5-49C9-8093-04EC55FFDB6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6" name="Text Box 18">
          <a:extLst>
            <a:ext uri="{FF2B5EF4-FFF2-40B4-BE49-F238E27FC236}">
              <a16:creationId xmlns:a16="http://schemas.microsoft.com/office/drawing/2014/main" id="{2822ED3B-E57C-4B75-882B-2D49DB0E5A8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7" name="Text Box 16">
          <a:extLst>
            <a:ext uri="{FF2B5EF4-FFF2-40B4-BE49-F238E27FC236}">
              <a16:creationId xmlns:a16="http://schemas.microsoft.com/office/drawing/2014/main" id="{F9CDC87D-CC6B-461D-B0D8-BFA008ECCE1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8" name="Text Box 17">
          <a:extLst>
            <a:ext uri="{FF2B5EF4-FFF2-40B4-BE49-F238E27FC236}">
              <a16:creationId xmlns:a16="http://schemas.microsoft.com/office/drawing/2014/main" id="{725E6D7E-3257-41F0-B573-FD026187BE5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9" name="Text Box 18">
          <a:extLst>
            <a:ext uri="{FF2B5EF4-FFF2-40B4-BE49-F238E27FC236}">
              <a16:creationId xmlns:a16="http://schemas.microsoft.com/office/drawing/2014/main" id="{A5D4016B-F390-4531-B8B6-FF25904EA1C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0" name="Text Box 19">
          <a:extLst>
            <a:ext uri="{FF2B5EF4-FFF2-40B4-BE49-F238E27FC236}">
              <a16:creationId xmlns:a16="http://schemas.microsoft.com/office/drawing/2014/main" id="{0842CD67-FFB3-4FF3-8047-244B398BC319}"/>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1" name="Text Box 16">
          <a:extLst>
            <a:ext uri="{FF2B5EF4-FFF2-40B4-BE49-F238E27FC236}">
              <a16:creationId xmlns:a16="http://schemas.microsoft.com/office/drawing/2014/main" id="{F9FDCE82-B974-4A97-92CA-D1EA0CA6C8B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2" name="Text Box 17">
          <a:extLst>
            <a:ext uri="{FF2B5EF4-FFF2-40B4-BE49-F238E27FC236}">
              <a16:creationId xmlns:a16="http://schemas.microsoft.com/office/drawing/2014/main" id="{65CF2722-FAA5-4A1C-883A-7A95F3451272}"/>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3" name="Text Box 18">
          <a:extLst>
            <a:ext uri="{FF2B5EF4-FFF2-40B4-BE49-F238E27FC236}">
              <a16:creationId xmlns:a16="http://schemas.microsoft.com/office/drawing/2014/main" id="{3E7511A6-0F6D-4624-87DE-4DA73083905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174" name="Text Box 15">
          <a:extLst>
            <a:ext uri="{FF2B5EF4-FFF2-40B4-BE49-F238E27FC236}">
              <a16:creationId xmlns:a16="http://schemas.microsoft.com/office/drawing/2014/main" id="{B0747DD7-0134-4046-9BC9-EC424CBBC5AC}"/>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5" name="Text Box 16">
          <a:extLst>
            <a:ext uri="{FF2B5EF4-FFF2-40B4-BE49-F238E27FC236}">
              <a16:creationId xmlns:a16="http://schemas.microsoft.com/office/drawing/2014/main" id="{B15618E0-48C0-46F4-AABB-7011EDC84C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6" name="Text Box 17">
          <a:extLst>
            <a:ext uri="{FF2B5EF4-FFF2-40B4-BE49-F238E27FC236}">
              <a16:creationId xmlns:a16="http://schemas.microsoft.com/office/drawing/2014/main" id="{EB353FB8-7060-4136-852D-7726684DE8A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7" name="Text Box 18">
          <a:extLst>
            <a:ext uri="{FF2B5EF4-FFF2-40B4-BE49-F238E27FC236}">
              <a16:creationId xmlns:a16="http://schemas.microsoft.com/office/drawing/2014/main" id="{E02F7449-2CA7-4ED7-B19B-7ED6D83C3BA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8" name="Text Box 19">
          <a:extLst>
            <a:ext uri="{FF2B5EF4-FFF2-40B4-BE49-F238E27FC236}">
              <a16:creationId xmlns:a16="http://schemas.microsoft.com/office/drawing/2014/main" id="{85C1C66A-E862-469F-B5DE-C0C525850AB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79" name="Text Box 16">
          <a:extLst>
            <a:ext uri="{FF2B5EF4-FFF2-40B4-BE49-F238E27FC236}">
              <a16:creationId xmlns:a16="http://schemas.microsoft.com/office/drawing/2014/main" id="{8AA51042-4CA2-47E4-AA1F-E80D0A0E435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0" name="Text Box 17">
          <a:extLst>
            <a:ext uri="{FF2B5EF4-FFF2-40B4-BE49-F238E27FC236}">
              <a16:creationId xmlns:a16="http://schemas.microsoft.com/office/drawing/2014/main" id="{DD7C93E6-30F7-4F95-AE65-6ADD5C66030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1" name="Text Box 18">
          <a:extLst>
            <a:ext uri="{FF2B5EF4-FFF2-40B4-BE49-F238E27FC236}">
              <a16:creationId xmlns:a16="http://schemas.microsoft.com/office/drawing/2014/main" id="{6372019A-2C55-4B98-BDDA-38E25CBD4CE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2" name="Text Box 19">
          <a:extLst>
            <a:ext uri="{FF2B5EF4-FFF2-40B4-BE49-F238E27FC236}">
              <a16:creationId xmlns:a16="http://schemas.microsoft.com/office/drawing/2014/main" id="{82BD7EE7-5FEF-4EF0-9852-CBE26356C5F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3" name="Text Box 16">
          <a:extLst>
            <a:ext uri="{FF2B5EF4-FFF2-40B4-BE49-F238E27FC236}">
              <a16:creationId xmlns:a16="http://schemas.microsoft.com/office/drawing/2014/main" id="{5C4E3B3C-12CD-471A-AF45-8928F7658EE3}"/>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4" name="Text Box 17">
          <a:extLst>
            <a:ext uri="{FF2B5EF4-FFF2-40B4-BE49-F238E27FC236}">
              <a16:creationId xmlns:a16="http://schemas.microsoft.com/office/drawing/2014/main" id="{5E5D1774-FBD5-4C07-ADC5-0D09FC833D86}"/>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5" name="Text Box 18">
          <a:extLst>
            <a:ext uri="{FF2B5EF4-FFF2-40B4-BE49-F238E27FC236}">
              <a16:creationId xmlns:a16="http://schemas.microsoft.com/office/drawing/2014/main" id="{A72C628E-22D4-43CF-B00C-BAF4D099D352}"/>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6" name="Text Box 19">
          <a:extLst>
            <a:ext uri="{FF2B5EF4-FFF2-40B4-BE49-F238E27FC236}">
              <a16:creationId xmlns:a16="http://schemas.microsoft.com/office/drawing/2014/main" id="{58794994-615A-4A1C-8EC0-B8B91CCC2295}"/>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87" name="Text Box 15">
          <a:extLst>
            <a:ext uri="{FF2B5EF4-FFF2-40B4-BE49-F238E27FC236}">
              <a16:creationId xmlns:a16="http://schemas.microsoft.com/office/drawing/2014/main" id="{A4CFECDD-0D0E-4B1B-BFFD-AF36AFD88C11}"/>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8" name="Text Box 16">
          <a:extLst>
            <a:ext uri="{FF2B5EF4-FFF2-40B4-BE49-F238E27FC236}">
              <a16:creationId xmlns:a16="http://schemas.microsoft.com/office/drawing/2014/main" id="{2109F071-3F3C-48C1-B585-BFD9C5B12F1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9" name="Text Box 17">
          <a:extLst>
            <a:ext uri="{FF2B5EF4-FFF2-40B4-BE49-F238E27FC236}">
              <a16:creationId xmlns:a16="http://schemas.microsoft.com/office/drawing/2014/main" id="{49A52FBC-C45A-48D9-A817-B524D19D2A5F}"/>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0" name="Text Box 18">
          <a:extLst>
            <a:ext uri="{FF2B5EF4-FFF2-40B4-BE49-F238E27FC236}">
              <a16:creationId xmlns:a16="http://schemas.microsoft.com/office/drawing/2014/main" id="{D57ECBC9-EA82-4B8B-9F16-CAA8C03F06E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1" name="Text Box 19">
          <a:extLst>
            <a:ext uri="{FF2B5EF4-FFF2-40B4-BE49-F238E27FC236}">
              <a16:creationId xmlns:a16="http://schemas.microsoft.com/office/drawing/2014/main" id="{6F5338CF-6712-4F6A-A2A4-75CD00B694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2" name="Text Box 16">
          <a:extLst>
            <a:ext uri="{FF2B5EF4-FFF2-40B4-BE49-F238E27FC236}">
              <a16:creationId xmlns:a16="http://schemas.microsoft.com/office/drawing/2014/main" id="{CCBEB1E6-7139-4207-8FA4-EC764D6599E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3" name="Text Box 17">
          <a:extLst>
            <a:ext uri="{FF2B5EF4-FFF2-40B4-BE49-F238E27FC236}">
              <a16:creationId xmlns:a16="http://schemas.microsoft.com/office/drawing/2014/main" id="{39E1E8CE-06F0-433D-B682-F5F36572331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2194" name="Text Box 18">
          <a:extLst>
            <a:ext uri="{FF2B5EF4-FFF2-40B4-BE49-F238E27FC236}">
              <a16:creationId xmlns:a16="http://schemas.microsoft.com/office/drawing/2014/main" id="{64A75C25-0B2F-4F38-859C-841D27140CA6}"/>
            </a:ext>
          </a:extLst>
        </xdr:cNvPr>
        <xdr:cNvSpPr txBox="1">
          <a:spLocks noChangeArrowheads="1"/>
        </xdr:cNvSpPr>
      </xdr:nvSpPr>
      <xdr:spPr bwMode="auto">
        <a:xfrm>
          <a:off x="14355762" y="16522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5" name="Text Box 16">
          <a:extLst>
            <a:ext uri="{FF2B5EF4-FFF2-40B4-BE49-F238E27FC236}">
              <a16:creationId xmlns:a16="http://schemas.microsoft.com/office/drawing/2014/main" id="{465AA123-1BEF-45F7-903A-8E431BEA2DE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6" name="Text Box 17">
          <a:extLst>
            <a:ext uri="{FF2B5EF4-FFF2-40B4-BE49-F238E27FC236}">
              <a16:creationId xmlns:a16="http://schemas.microsoft.com/office/drawing/2014/main" id="{E23FBC55-D595-473B-810C-E405C0A18B0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7" name="Text Box 18">
          <a:extLst>
            <a:ext uri="{FF2B5EF4-FFF2-40B4-BE49-F238E27FC236}">
              <a16:creationId xmlns:a16="http://schemas.microsoft.com/office/drawing/2014/main" id="{E846593D-D99E-45A1-8C00-F28EB710849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8" name="Text Box 19">
          <a:extLst>
            <a:ext uri="{FF2B5EF4-FFF2-40B4-BE49-F238E27FC236}">
              <a16:creationId xmlns:a16="http://schemas.microsoft.com/office/drawing/2014/main" id="{30F2345A-C96C-4254-8EE8-21AD8BEBC616}"/>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9" name="Text Box 16">
          <a:extLst>
            <a:ext uri="{FF2B5EF4-FFF2-40B4-BE49-F238E27FC236}">
              <a16:creationId xmlns:a16="http://schemas.microsoft.com/office/drawing/2014/main" id="{32B02138-9A31-462A-85EF-0BC761007F8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00" name="Text Box 15">
          <a:extLst>
            <a:ext uri="{FF2B5EF4-FFF2-40B4-BE49-F238E27FC236}">
              <a16:creationId xmlns:a16="http://schemas.microsoft.com/office/drawing/2014/main" id="{A77CF3CC-7477-4356-9AEA-BB87BF20EBA2}"/>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01" name="Text Box 15">
          <a:extLst>
            <a:ext uri="{FF2B5EF4-FFF2-40B4-BE49-F238E27FC236}">
              <a16:creationId xmlns:a16="http://schemas.microsoft.com/office/drawing/2014/main" id="{9598DC64-110F-44D4-A36D-F1A459B82DB9}"/>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02" name="Text Box 15">
          <a:extLst>
            <a:ext uri="{FF2B5EF4-FFF2-40B4-BE49-F238E27FC236}">
              <a16:creationId xmlns:a16="http://schemas.microsoft.com/office/drawing/2014/main" id="{171428CC-53D3-486E-8773-9C47BC646CC9}"/>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03" name="Text Box 15">
          <a:extLst>
            <a:ext uri="{FF2B5EF4-FFF2-40B4-BE49-F238E27FC236}">
              <a16:creationId xmlns:a16="http://schemas.microsoft.com/office/drawing/2014/main" id="{EA09AB19-CBAB-4C51-B1A4-2C0F70F2F6E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204" name="Text Box 15">
          <a:extLst>
            <a:ext uri="{FF2B5EF4-FFF2-40B4-BE49-F238E27FC236}">
              <a16:creationId xmlns:a16="http://schemas.microsoft.com/office/drawing/2014/main" id="{D0E959A7-6259-4BBE-B447-3151162BDBF4}"/>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5" name="Text Box 16">
          <a:extLst>
            <a:ext uri="{FF2B5EF4-FFF2-40B4-BE49-F238E27FC236}">
              <a16:creationId xmlns:a16="http://schemas.microsoft.com/office/drawing/2014/main" id="{61B12699-C67C-4A79-896F-D63F80A744B2}"/>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6" name="Text Box 17">
          <a:extLst>
            <a:ext uri="{FF2B5EF4-FFF2-40B4-BE49-F238E27FC236}">
              <a16:creationId xmlns:a16="http://schemas.microsoft.com/office/drawing/2014/main" id="{9FCE56D4-FDE6-4FB5-B3BC-42665CD0500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7" name="Text Box 18">
          <a:extLst>
            <a:ext uri="{FF2B5EF4-FFF2-40B4-BE49-F238E27FC236}">
              <a16:creationId xmlns:a16="http://schemas.microsoft.com/office/drawing/2014/main" id="{71FB3789-7649-43FE-B3D8-892821FBA46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8" name="Text Box 19">
          <a:extLst>
            <a:ext uri="{FF2B5EF4-FFF2-40B4-BE49-F238E27FC236}">
              <a16:creationId xmlns:a16="http://schemas.microsoft.com/office/drawing/2014/main" id="{37E86B55-3F4E-4F7F-A9EB-0CA7EF2FC60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09" name="Text Box 16">
          <a:extLst>
            <a:ext uri="{FF2B5EF4-FFF2-40B4-BE49-F238E27FC236}">
              <a16:creationId xmlns:a16="http://schemas.microsoft.com/office/drawing/2014/main" id="{77E0C265-F2A8-43D6-97F4-AC6C1C5EA8F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0" name="Text Box 17">
          <a:extLst>
            <a:ext uri="{FF2B5EF4-FFF2-40B4-BE49-F238E27FC236}">
              <a16:creationId xmlns:a16="http://schemas.microsoft.com/office/drawing/2014/main" id="{E985657D-CE3A-4107-81CB-35255FDABBC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1" name="Text Box 18">
          <a:extLst>
            <a:ext uri="{FF2B5EF4-FFF2-40B4-BE49-F238E27FC236}">
              <a16:creationId xmlns:a16="http://schemas.microsoft.com/office/drawing/2014/main" id="{5A6B957A-1BC3-4603-90C2-41CE05B3F14D}"/>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2" name="Text Box 19">
          <a:extLst>
            <a:ext uri="{FF2B5EF4-FFF2-40B4-BE49-F238E27FC236}">
              <a16:creationId xmlns:a16="http://schemas.microsoft.com/office/drawing/2014/main" id="{7983CF57-F1DB-47BB-B3C3-4B038CA599B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3" name="Text Box 16">
          <a:extLst>
            <a:ext uri="{FF2B5EF4-FFF2-40B4-BE49-F238E27FC236}">
              <a16:creationId xmlns:a16="http://schemas.microsoft.com/office/drawing/2014/main" id="{0521C152-AFB9-4415-9937-99B4196CFBF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4" name="Text Box 17">
          <a:extLst>
            <a:ext uri="{FF2B5EF4-FFF2-40B4-BE49-F238E27FC236}">
              <a16:creationId xmlns:a16="http://schemas.microsoft.com/office/drawing/2014/main" id="{5C5D350A-E89A-41CB-A5A8-17CAF8D6DD8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5" name="Text Box 18">
          <a:extLst>
            <a:ext uri="{FF2B5EF4-FFF2-40B4-BE49-F238E27FC236}">
              <a16:creationId xmlns:a16="http://schemas.microsoft.com/office/drawing/2014/main" id="{15EC687A-3309-4054-9D99-41029EB495F1}"/>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6" name="Text Box 19">
          <a:extLst>
            <a:ext uri="{FF2B5EF4-FFF2-40B4-BE49-F238E27FC236}">
              <a16:creationId xmlns:a16="http://schemas.microsoft.com/office/drawing/2014/main" id="{44F73D16-A896-42A2-A474-1B88E39401E3}"/>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17" name="Text Box 15">
          <a:extLst>
            <a:ext uri="{FF2B5EF4-FFF2-40B4-BE49-F238E27FC236}">
              <a16:creationId xmlns:a16="http://schemas.microsoft.com/office/drawing/2014/main" id="{6DC81ED4-4D12-4491-9E3D-40726AD060DD}"/>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8" name="Text Box 16">
          <a:extLst>
            <a:ext uri="{FF2B5EF4-FFF2-40B4-BE49-F238E27FC236}">
              <a16:creationId xmlns:a16="http://schemas.microsoft.com/office/drawing/2014/main" id="{75DD08A4-2D2A-41E7-9F1C-DF50D7B0396D}"/>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9" name="Text Box 17">
          <a:extLst>
            <a:ext uri="{FF2B5EF4-FFF2-40B4-BE49-F238E27FC236}">
              <a16:creationId xmlns:a16="http://schemas.microsoft.com/office/drawing/2014/main" id="{5B1B1B2A-0B6D-48EF-8569-1AC8D330D73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0" name="Text Box 18">
          <a:extLst>
            <a:ext uri="{FF2B5EF4-FFF2-40B4-BE49-F238E27FC236}">
              <a16:creationId xmlns:a16="http://schemas.microsoft.com/office/drawing/2014/main" id="{F99FE408-8C02-4C03-BBEB-AEA91F76FA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1" name="Text Box 19">
          <a:extLst>
            <a:ext uri="{FF2B5EF4-FFF2-40B4-BE49-F238E27FC236}">
              <a16:creationId xmlns:a16="http://schemas.microsoft.com/office/drawing/2014/main" id="{22FEC325-D488-4E2D-9412-684A95BB194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2" name="Text Box 16">
          <a:extLst>
            <a:ext uri="{FF2B5EF4-FFF2-40B4-BE49-F238E27FC236}">
              <a16:creationId xmlns:a16="http://schemas.microsoft.com/office/drawing/2014/main" id="{D48CAD43-5BEA-491B-A0A4-3FA75E18DB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3" name="Text Box 17">
          <a:extLst>
            <a:ext uri="{FF2B5EF4-FFF2-40B4-BE49-F238E27FC236}">
              <a16:creationId xmlns:a16="http://schemas.microsoft.com/office/drawing/2014/main" id="{2F9C5D92-87C2-43AF-8976-5C52425323E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4" name="Text Box 18">
          <a:extLst>
            <a:ext uri="{FF2B5EF4-FFF2-40B4-BE49-F238E27FC236}">
              <a16:creationId xmlns:a16="http://schemas.microsoft.com/office/drawing/2014/main" id="{A1018AAC-4966-499C-84C8-F4825923D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5" name="Text Box 16">
          <a:extLst>
            <a:ext uri="{FF2B5EF4-FFF2-40B4-BE49-F238E27FC236}">
              <a16:creationId xmlns:a16="http://schemas.microsoft.com/office/drawing/2014/main" id="{50DB912C-3774-4120-8E2E-7E626ABA5A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6" name="Text Box 17">
          <a:extLst>
            <a:ext uri="{FF2B5EF4-FFF2-40B4-BE49-F238E27FC236}">
              <a16:creationId xmlns:a16="http://schemas.microsoft.com/office/drawing/2014/main" id="{D0874FA3-45BE-492A-9C2C-5B77E5513C4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7" name="Text Box 18">
          <a:extLst>
            <a:ext uri="{FF2B5EF4-FFF2-40B4-BE49-F238E27FC236}">
              <a16:creationId xmlns:a16="http://schemas.microsoft.com/office/drawing/2014/main" id="{F52A9C3A-53C1-4108-B3AB-4C5A059D34B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8" name="Text Box 19">
          <a:extLst>
            <a:ext uri="{FF2B5EF4-FFF2-40B4-BE49-F238E27FC236}">
              <a16:creationId xmlns:a16="http://schemas.microsoft.com/office/drawing/2014/main" id="{C52032E9-4547-41D2-BD55-F3D38FFCB26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9" name="Text Box 16">
          <a:extLst>
            <a:ext uri="{FF2B5EF4-FFF2-40B4-BE49-F238E27FC236}">
              <a16:creationId xmlns:a16="http://schemas.microsoft.com/office/drawing/2014/main" id="{94F3C9A8-3E63-4729-B459-16714BC9A81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0" name="Text Box 17">
          <a:extLst>
            <a:ext uri="{FF2B5EF4-FFF2-40B4-BE49-F238E27FC236}">
              <a16:creationId xmlns:a16="http://schemas.microsoft.com/office/drawing/2014/main" id="{1E6BDBFA-40EE-44C2-AD01-3A7F47BBCAD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1" name="Text Box 18">
          <a:extLst>
            <a:ext uri="{FF2B5EF4-FFF2-40B4-BE49-F238E27FC236}">
              <a16:creationId xmlns:a16="http://schemas.microsoft.com/office/drawing/2014/main" id="{F41F130C-8C54-493B-8B3F-EF164D4DD7B3}"/>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2" name="Text Box 19">
          <a:extLst>
            <a:ext uri="{FF2B5EF4-FFF2-40B4-BE49-F238E27FC236}">
              <a16:creationId xmlns:a16="http://schemas.microsoft.com/office/drawing/2014/main" id="{542B8FAD-9C99-4C60-BC22-7782551C27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233" name="Text Box 15">
          <a:extLst>
            <a:ext uri="{FF2B5EF4-FFF2-40B4-BE49-F238E27FC236}">
              <a16:creationId xmlns:a16="http://schemas.microsoft.com/office/drawing/2014/main" id="{C06BFF0C-CCF1-4632-814A-24274E52F157}"/>
            </a:ext>
          </a:extLst>
        </xdr:cNvPr>
        <xdr:cNvSpPr txBox="1">
          <a:spLocks noChangeArrowheads="1"/>
        </xdr:cNvSpPr>
      </xdr:nvSpPr>
      <xdr:spPr bwMode="auto">
        <a:xfrm>
          <a:off x="4743450" y="16878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34" name="Text Box 15">
          <a:extLst>
            <a:ext uri="{FF2B5EF4-FFF2-40B4-BE49-F238E27FC236}">
              <a16:creationId xmlns:a16="http://schemas.microsoft.com/office/drawing/2014/main" id="{D736034F-C819-4A00-BA06-05B3482EFE5C}"/>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35" name="Text Box 15">
          <a:extLst>
            <a:ext uri="{FF2B5EF4-FFF2-40B4-BE49-F238E27FC236}">
              <a16:creationId xmlns:a16="http://schemas.microsoft.com/office/drawing/2014/main" id="{FF2505D5-E322-4382-8711-D563FEFD06C2}"/>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36" name="Text Box 15">
          <a:extLst>
            <a:ext uri="{FF2B5EF4-FFF2-40B4-BE49-F238E27FC236}">
              <a16:creationId xmlns:a16="http://schemas.microsoft.com/office/drawing/2014/main" id="{28E4ABC3-F6A0-4942-84DE-2B9AE45FAA4C}"/>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2237" name="Text Box 15">
          <a:extLst>
            <a:ext uri="{FF2B5EF4-FFF2-40B4-BE49-F238E27FC236}">
              <a16:creationId xmlns:a16="http://schemas.microsoft.com/office/drawing/2014/main" id="{50C459DE-8692-4534-B0F5-FFDFC1A3B791}"/>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8" name="Text Box 16">
          <a:extLst>
            <a:ext uri="{FF2B5EF4-FFF2-40B4-BE49-F238E27FC236}">
              <a16:creationId xmlns:a16="http://schemas.microsoft.com/office/drawing/2014/main" id="{70F9D887-89A1-4FF2-BBFD-3B48DD8E730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9" name="Text Box 17">
          <a:extLst>
            <a:ext uri="{FF2B5EF4-FFF2-40B4-BE49-F238E27FC236}">
              <a16:creationId xmlns:a16="http://schemas.microsoft.com/office/drawing/2014/main" id="{B99BA241-6B49-40ED-B027-F51A8FDCEC2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0" name="Text Box 18">
          <a:extLst>
            <a:ext uri="{FF2B5EF4-FFF2-40B4-BE49-F238E27FC236}">
              <a16:creationId xmlns:a16="http://schemas.microsoft.com/office/drawing/2014/main" id="{A794EC46-0024-4575-B2E9-07F945A4472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1" name="Text Box 19">
          <a:extLst>
            <a:ext uri="{FF2B5EF4-FFF2-40B4-BE49-F238E27FC236}">
              <a16:creationId xmlns:a16="http://schemas.microsoft.com/office/drawing/2014/main" id="{8BBD5512-FB7F-49DB-A17F-D1E51C0000B6}"/>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2" name="Text Box 16">
          <a:extLst>
            <a:ext uri="{FF2B5EF4-FFF2-40B4-BE49-F238E27FC236}">
              <a16:creationId xmlns:a16="http://schemas.microsoft.com/office/drawing/2014/main" id="{AACBD173-F59F-4330-9706-A3350273B4F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3" name="Text Box 17">
          <a:extLst>
            <a:ext uri="{FF2B5EF4-FFF2-40B4-BE49-F238E27FC236}">
              <a16:creationId xmlns:a16="http://schemas.microsoft.com/office/drawing/2014/main" id="{754CDE71-7931-4D71-885E-4584BA422C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4" name="Text Box 18">
          <a:extLst>
            <a:ext uri="{FF2B5EF4-FFF2-40B4-BE49-F238E27FC236}">
              <a16:creationId xmlns:a16="http://schemas.microsoft.com/office/drawing/2014/main" id="{0D6E5686-D2E6-40A9-863A-D1DECD00C1C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5" name="Text Box 19">
          <a:extLst>
            <a:ext uri="{FF2B5EF4-FFF2-40B4-BE49-F238E27FC236}">
              <a16:creationId xmlns:a16="http://schemas.microsoft.com/office/drawing/2014/main" id="{D519F25F-9A58-4030-940F-82007BA791B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6" name="Text Box 16">
          <a:extLst>
            <a:ext uri="{FF2B5EF4-FFF2-40B4-BE49-F238E27FC236}">
              <a16:creationId xmlns:a16="http://schemas.microsoft.com/office/drawing/2014/main" id="{36D5C8C9-4D03-4C8A-BEFB-13208613C45D}"/>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7" name="Text Box 17">
          <a:extLst>
            <a:ext uri="{FF2B5EF4-FFF2-40B4-BE49-F238E27FC236}">
              <a16:creationId xmlns:a16="http://schemas.microsoft.com/office/drawing/2014/main" id="{C1F18444-787B-48B9-A3CF-D6470940DEC9}"/>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48" name="Text Box 15">
          <a:extLst>
            <a:ext uri="{FF2B5EF4-FFF2-40B4-BE49-F238E27FC236}">
              <a16:creationId xmlns:a16="http://schemas.microsoft.com/office/drawing/2014/main" id="{29545296-8E05-411A-BC61-6394340C48F5}"/>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9" name="Text Box 16">
          <a:extLst>
            <a:ext uri="{FF2B5EF4-FFF2-40B4-BE49-F238E27FC236}">
              <a16:creationId xmlns:a16="http://schemas.microsoft.com/office/drawing/2014/main" id="{E2DBED19-EB2A-40D4-A4C2-D09A5C4A158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0" name="Text Box 17">
          <a:extLst>
            <a:ext uri="{FF2B5EF4-FFF2-40B4-BE49-F238E27FC236}">
              <a16:creationId xmlns:a16="http://schemas.microsoft.com/office/drawing/2014/main" id="{EB249CBC-FFE9-43C3-8F75-C356AF21108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1" name="Text Box 18">
          <a:extLst>
            <a:ext uri="{FF2B5EF4-FFF2-40B4-BE49-F238E27FC236}">
              <a16:creationId xmlns:a16="http://schemas.microsoft.com/office/drawing/2014/main" id="{64FF5754-9476-4C55-B634-62A791F0DD1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2" name="Text Box 19">
          <a:extLst>
            <a:ext uri="{FF2B5EF4-FFF2-40B4-BE49-F238E27FC236}">
              <a16:creationId xmlns:a16="http://schemas.microsoft.com/office/drawing/2014/main" id="{E5F26E46-9D1E-411D-8793-2D961BE32AE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504825</xdr:rowOff>
    </xdr:from>
    <xdr:ext cx="95250" cy="442269"/>
    <xdr:sp macro="" textlink="">
      <xdr:nvSpPr>
        <xdr:cNvPr id="2253" name="Text Box 15">
          <a:extLst>
            <a:ext uri="{FF2B5EF4-FFF2-40B4-BE49-F238E27FC236}">
              <a16:creationId xmlns:a16="http://schemas.microsoft.com/office/drawing/2014/main" id="{B7603E7D-2808-4E96-B9E2-F85B893DD6A2}"/>
            </a:ext>
          </a:extLst>
        </xdr:cNvPr>
        <xdr:cNvSpPr txBox="1">
          <a:spLocks noChangeArrowheads="1"/>
        </xdr:cNvSpPr>
      </xdr:nvSpPr>
      <xdr:spPr bwMode="auto">
        <a:xfrm>
          <a:off x="14363700" y="18364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4" name="Text Box 16">
          <a:extLst>
            <a:ext uri="{FF2B5EF4-FFF2-40B4-BE49-F238E27FC236}">
              <a16:creationId xmlns:a16="http://schemas.microsoft.com/office/drawing/2014/main" id="{C1655E8C-8F95-44B4-9347-5BE3AA9962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5" name="Text Box 17">
          <a:extLst>
            <a:ext uri="{FF2B5EF4-FFF2-40B4-BE49-F238E27FC236}">
              <a16:creationId xmlns:a16="http://schemas.microsoft.com/office/drawing/2014/main" id="{DAC43D80-EC41-41B1-9171-6360AE7E047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6" name="Text Box 18">
          <a:extLst>
            <a:ext uri="{FF2B5EF4-FFF2-40B4-BE49-F238E27FC236}">
              <a16:creationId xmlns:a16="http://schemas.microsoft.com/office/drawing/2014/main" id="{CB07B172-ABF3-47B2-A1DC-A409165B6CB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7" name="Text Box 16">
          <a:extLst>
            <a:ext uri="{FF2B5EF4-FFF2-40B4-BE49-F238E27FC236}">
              <a16:creationId xmlns:a16="http://schemas.microsoft.com/office/drawing/2014/main" id="{25EA7A95-80A1-4866-A228-C388A536341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8" name="Text Box 17">
          <a:extLst>
            <a:ext uri="{FF2B5EF4-FFF2-40B4-BE49-F238E27FC236}">
              <a16:creationId xmlns:a16="http://schemas.microsoft.com/office/drawing/2014/main" id="{7A632CB0-6BD2-4411-8A88-25587E2EC8C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9" name="Text Box 18">
          <a:extLst>
            <a:ext uri="{FF2B5EF4-FFF2-40B4-BE49-F238E27FC236}">
              <a16:creationId xmlns:a16="http://schemas.microsoft.com/office/drawing/2014/main" id="{D34001E2-122E-42D4-8E88-716FA97874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0" name="Text Box 19">
          <a:extLst>
            <a:ext uri="{FF2B5EF4-FFF2-40B4-BE49-F238E27FC236}">
              <a16:creationId xmlns:a16="http://schemas.microsoft.com/office/drawing/2014/main" id="{478310B6-1018-4EBE-9AEE-DF3366D760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1" name="Text Box 16">
          <a:extLst>
            <a:ext uri="{FF2B5EF4-FFF2-40B4-BE49-F238E27FC236}">
              <a16:creationId xmlns:a16="http://schemas.microsoft.com/office/drawing/2014/main" id="{1FCD06AC-3179-4706-8489-CCE96C102E9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2" name="Text Box 17">
          <a:extLst>
            <a:ext uri="{FF2B5EF4-FFF2-40B4-BE49-F238E27FC236}">
              <a16:creationId xmlns:a16="http://schemas.microsoft.com/office/drawing/2014/main" id="{8DA08ACC-97EF-4F6B-ACB9-B97DF374F6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3" name="Text Box 18">
          <a:extLst>
            <a:ext uri="{FF2B5EF4-FFF2-40B4-BE49-F238E27FC236}">
              <a16:creationId xmlns:a16="http://schemas.microsoft.com/office/drawing/2014/main" id="{D1182B59-C915-4CDD-B7C0-BE7E9AA95CCD}"/>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64" name="Text Box 15">
          <a:extLst>
            <a:ext uri="{FF2B5EF4-FFF2-40B4-BE49-F238E27FC236}">
              <a16:creationId xmlns:a16="http://schemas.microsoft.com/office/drawing/2014/main" id="{EC9BA888-D5B5-4462-B13B-074DA04C2B98}"/>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5" name="Text Box 16">
          <a:extLst>
            <a:ext uri="{FF2B5EF4-FFF2-40B4-BE49-F238E27FC236}">
              <a16:creationId xmlns:a16="http://schemas.microsoft.com/office/drawing/2014/main" id="{0ADD6B6A-D046-4231-B74A-9852558CF09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6" name="Text Box 17">
          <a:extLst>
            <a:ext uri="{FF2B5EF4-FFF2-40B4-BE49-F238E27FC236}">
              <a16:creationId xmlns:a16="http://schemas.microsoft.com/office/drawing/2014/main" id="{E1E0A5DC-8DD6-419A-8912-D9FDB6CB6F1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7" name="Text Box 18">
          <a:extLst>
            <a:ext uri="{FF2B5EF4-FFF2-40B4-BE49-F238E27FC236}">
              <a16:creationId xmlns:a16="http://schemas.microsoft.com/office/drawing/2014/main" id="{47F57166-7DF1-4EC5-9BDB-CF676BFE295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8" name="Text Box 19">
          <a:extLst>
            <a:ext uri="{FF2B5EF4-FFF2-40B4-BE49-F238E27FC236}">
              <a16:creationId xmlns:a16="http://schemas.microsoft.com/office/drawing/2014/main" id="{5FEBFDB4-0838-4A65-9AD8-81DAA90C3D95}"/>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69" name="Text Box 16">
          <a:extLst>
            <a:ext uri="{FF2B5EF4-FFF2-40B4-BE49-F238E27FC236}">
              <a16:creationId xmlns:a16="http://schemas.microsoft.com/office/drawing/2014/main" id="{26A651EC-C079-4C49-BC01-E9E0647B04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0" name="Text Box 17">
          <a:extLst>
            <a:ext uri="{FF2B5EF4-FFF2-40B4-BE49-F238E27FC236}">
              <a16:creationId xmlns:a16="http://schemas.microsoft.com/office/drawing/2014/main" id="{D21BB4AA-1028-4717-A610-EFB8310538AE}"/>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1" name="Text Box 18">
          <a:extLst>
            <a:ext uri="{FF2B5EF4-FFF2-40B4-BE49-F238E27FC236}">
              <a16:creationId xmlns:a16="http://schemas.microsoft.com/office/drawing/2014/main" id="{BEAB04A7-7771-498F-8262-65582557196C}"/>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2" name="Text Box 19">
          <a:extLst>
            <a:ext uri="{FF2B5EF4-FFF2-40B4-BE49-F238E27FC236}">
              <a16:creationId xmlns:a16="http://schemas.microsoft.com/office/drawing/2014/main" id="{8B7E37F5-619D-4B2F-9D24-B6FC6D86594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3" name="Text Box 16">
          <a:extLst>
            <a:ext uri="{FF2B5EF4-FFF2-40B4-BE49-F238E27FC236}">
              <a16:creationId xmlns:a16="http://schemas.microsoft.com/office/drawing/2014/main" id="{3E81A631-05E3-4808-8204-4A06CB6689BE}"/>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4" name="Text Box 17">
          <a:extLst>
            <a:ext uri="{FF2B5EF4-FFF2-40B4-BE49-F238E27FC236}">
              <a16:creationId xmlns:a16="http://schemas.microsoft.com/office/drawing/2014/main" id="{E20836CF-D4B8-429B-BDC1-75368B8CBBDD}"/>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5" name="Text Box 18">
          <a:extLst>
            <a:ext uri="{FF2B5EF4-FFF2-40B4-BE49-F238E27FC236}">
              <a16:creationId xmlns:a16="http://schemas.microsoft.com/office/drawing/2014/main" id="{C2638A10-D519-4CDE-A82F-E07AEB2BBFFB}"/>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6" name="Text Box 19">
          <a:extLst>
            <a:ext uri="{FF2B5EF4-FFF2-40B4-BE49-F238E27FC236}">
              <a16:creationId xmlns:a16="http://schemas.microsoft.com/office/drawing/2014/main" id="{D4FF82F2-1EA4-4795-9177-1148440833F7}"/>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77" name="Text Box 15">
          <a:extLst>
            <a:ext uri="{FF2B5EF4-FFF2-40B4-BE49-F238E27FC236}">
              <a16:creationId xmlns:a16="http://schemas.microsoft.com/office/drawing/2014/main" id="{89006FC6-1228-437C-BC0A-0D14127000E7}"/>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8" name="Text Box 16">
          <a:extLst>
            <a:ext uri="{FF2B5EF4-FFF2-40B4-BE49-F238E27FC236}">
              <a16:creationId xmlns:a16="http://schemas.microsoft.com/office/drawing/2014/main" id="{3092081F-E17C-42CA-86AA-9E6D0D6DA6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9" name="Text Box 17">
          <a:extLst>
            <a:ext uri="{FF2B5EF4-FFF2-40B4-BE49-F238E27FC236}">
              <a16:creationId xmlns:a16="http://schemas.microsoft.com/office/drawing/2014/main" id="{8E7E64E3-1825-46EA-B458-408D9A753BA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0" name="Text Box 18">
          <a:extLst>
            <a:ext uri="{FF2B5EF4-FFF2-40B4-BE49-F238E27FC236}">
              <a16:creationId xmlns:a16="http://schemas.microsoft.com/office/drawing/2014/main" id="{B390FE95-DA1C-4E14-8FB2-950C18A69C5F}"/>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1" name="Text Box 19">
          <a:extLst>
            <a:ext uri="{FF2B5EF4-FFF2-40B4-BE49-F238E27FC236}">
              <a16:creationId xmlns:a16="http://schemas.microsoft.com/office/drawing/2014/main" id="{C8C38FCF-0CB5-4DA0-9C38-2D72042E8C8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2" name="Text Box 16">
          <a:extLst>
            <a:ext uri="{FF2B5EF4-FFF2-40B4-BE49-F238E27FC236}">
              <a16:creationId xmlns:a16="http://schemas.microsoft.com/office/drawing/2014/main" id="{8D5FB7F2-E85C-4865-8D95-734488132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3" name="Text Box 17">
          <a:extLst>
            <a:ext uri="{FF2B5EF4-FFF2-40B4-BE49-F238E27FC236}">
              <a16:creationId xmlns:a16="http://schemas.microsoft.com/office/drawing/2014/main" id="{6DEC0C92-6D8D-4AA7-87D9-81CE89E3DCA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2284" name="Text Box 18">
          <a:extLst>
            <a:ext uri="{FF2B5EF4-FFF2-40B4-BE49-F238E27FC236}">
              <a16:creationId xmlns:a16="http://schemas.microsoft.com/office/drawing/2014/main" id="{9D97B9C6-D98D-4DFE-9887-09A1FD2667C7}"/>
            </a:ext>
          </a:extLst>
        </xdr:cNvPr>
        <xdr:cNvSpPr txBox="1">
          <a:spLocks noChangeArrowheads="1"/>
        </xdr:cNvSpPr>
      </xdr:nvSpPr>
      <xdr:spPr bwMode="auto">
        <a:xfrm>
          <a:off x="14355762" y="18751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5" name="Text Box 16">
          <a:extLst>
            <a:ext uri="{FF2B5EF4-FFF2-40B4-BE49-F238E27FC236}">
              <a16:creationId xmlns:a16="http://schemas.microsoft.com/office/drawing/2014/main" id="{A78F4508-B8E2-4011-9955-9714259668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6" name="Text Box 17">
          <a:extLst>
            <a:ext uri="{FF2B5EF4-FFF2-40B4-BE49-F238E27FC236}">
              <a16:creationId xmlns:a16="http://schemas.microsoft.com/office/drawing/2014/main" id="{92184E1E-0D54-4F85-A343-F17F7344AA4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7" name="Text Box 18">
          <a:extLst>
            <a:ext uri="{FF2B5EF4-FFF2-40B4-BE49-F238E27FC236}">
              <a16:creationId xmlns:a16="http://schemas.microsoft.com/office/drawing/2014/main" id="{2596385A-1D71-4DBF-9BF3-6DAA00E527BF}"/>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8" name="Text Box 19">
          <a:extLst>
            <a:ext uri="{FF2B5EF4-FFF2-40B4-BE49-F238E27FC236}">
              <a16:creationId xmlns:a16="http://schemas.microsoft.com/office/drawing/2014/main" id="{D5FA23D3-86AE-40FB-9EC3-C062584798A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9" name="Text Box 16">
          <a:extLst>
            <a:ext uri="{FF2B5EF4-FFF2-40B4-BE49-F238E27FC236}">
              <a16:creationId xmlns:a16="http://schemas.microsoft.com/office/drawing/2014/main" id="{F94541FE-59E4-4F99-8A6B-371D7827122E}"/>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0" name="Text Box 15">
          <a:extLst>
            <a:ext uri="{FF2B5EF4-FFF2-40B4-BE49-F238E27FC236}">
              <a16:creationId xmlns:a16="http://schemas.microsoft.com/office/drawing/2014/main" id="{CD738174-9855-4ADC-BD77-C65B0DCF990B}"/>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291" name="Text Box 15">
          <a:extLst>
            <a:ext uri="{FF2B5EF4-FFF2-40B4-BE49-F238E27FC236}">
              <a16:creationId xmlns:a16="http://schemas.microsoft.com/office/drawing/2014/main" id="{99502DD4-3224-4906-9D2F-1011F97EBC74}"/>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292" name="Text Box 15">
          <a:extLst>
            <a:ext uri="{FF2B5EF4-FFF2-40B4-BE49-F238E27FC236}">
              <a16:creationId xmlns:a16="http://schemas.microsoft.com/office/drawing/2014/main" id="{5727068F-0836-4EE2-8C7B-DA0C7EABB94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293" name="Text Box 15">
          <a:extLst>
            <a:ext uri="{FF2B5EF4-FFF2-40B4-BE49-F238E27FC236}">
              <a16:creationId xmlns:a16="http://schemas.microsoft.com/office/drawing/2014/main" id="{5847A5F6-0D2F-417B-B6A6-93C3E19BFA8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294" name="Text Box 15">
          <a:extLst>
            <a:ext uri="{FF2B5EF4-FFF2-40B4-BE49-F238E27FC236}">
              <a16:creationId xmlns:a16="http://schemas.microsoft.com/office/drawing/2014/main" id="{66DBCB05-3F29-4C2B-996E-99B2F6D1BBC1}"/>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5" name="Text Box 15">
          <a:extLst>
            <a:ext uri="{FF2B5EF4-FFF2-40B4-BE49-F238E27FC236}">
              <a16:creationId xmlns:a16="http://schemas.microsoft.com/office/drawing/2014/main" id="{EEDA916E-5A22-4573-8A99-1FD994B138A9}"/>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6" name="Text Box 16">
          <a:extLst>
            <a:ext uri="{FF2B5EF4-FFF2-40B4-BE49-F238E27FC236}">
              <a16:creationId xmlns:a16="http://schemas.microsoft.com/office/drawing/2014/main" id="{2181B370-41CC-44CE-8180-AB4ABE3C6A6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7" name="Text Box 17">
          <a:extLst>
            <a:ext uri="{FF2B5EF4-FFF2-40B4-BE49-F238E27FC236}">
              <a16:creationId xmlns:a16="http://schemas.microsoft.com/office/drawing/2014/main" id="{1B6130F7-3B32-42C6-88AA-2F4E500CC96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8" name="Text Box 18">
          <a:extLst>
            <a:ext uri="{FF2B5EF4-FFF2-40B4-BE49-F238E27FC236}">
              <a16:creationId xmlns:a16="http://schemas.microsoft.com/office/drawing/2014/main" id="{26B5A8CF-A786-42B7-8F5E-BB07B155E1F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9" name="Text Box 19">
          <a:extLst>
            <a:ext uri="{FF2B5EF4-FFF2-40B4-BE49-F238E27FC236}">
              <a16:creationId xmlns:a16="http://schemas.microsoft.com/office/drawing/2014/main" id="{DEAFA5CB-9656-4B06-B030-6D33F55B201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0" name="Text Box 16">
          <a:extLst>
            <a:ext uri="{FF2B5EF4-FFF2-40B4-BE49-F238E27FC236}">
              <a16:creationId xmlns:a16="http://schemas.microsoft.com/office/drawing/2014/main" id="{7446EA77-FF48-423D-930D-5136C488CCC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1" name="Text Box 17">
          <a:extLst>
            <a:ext uri="{FF2B5EF4-FFF2-40B4-BE49-F238E27FC236}">
              <a16:creationId xmlns:a16="http://schemas.microsoft.com/office/drawing/2014/main" id="{A7843411-B95C-4C28-8924-DC9D7FA49BB2}"/>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2" name="Text Box 18">
          <a:extLst>
            <a:ext uri="{FF2B5EF4-FFF2-40B4-BE49-F238E27FC236}">
              <a16:creationId xmlns:a16="http://schemas.microsoft.com/office/drawing/2014/main" id="{D7954AA5-DCE6-493A-B90D-D44F5CC90F9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3" name="Text Box 19">
          <a:extLst>
            <a:ext uri="{FF2B5EF4-FFF2-40B4-BE49-F238E27FC236}">
              <a16:creationId xmlns:a16="http://schemas.microsoft.com/office/drawing/2014/main" id="{B3853B57-9190-4331-B16A-8069581230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4" name="Text Box 16">
          <a:extLst>
            <a:ext uri="{FF2B5EF4-FFF2-40B4-BE49-F238E27FC236}">
              <a16:creationId xmlns:a16="http://schemas.microsoft.com/office/drawing/2014/main" id="{27E53C74-028E-4655-949B-546DEDBC177C}"/>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5" name="Text Box 17">
          <a:extLst>
            <a:ext uri="{FF2B5EF4-FFF2-40B4-BE49-F238E27FC236}">
              <a16:creationId xmlns:a16="http://schemas.microsoft.com/office/drawing/2014/main" id="{DBA3D513-B203-4489-BE6B-263D2F73F333}"/>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6" name="Text Box 18">
          <a:extLst>
            <a:ext uri="{FF2B5EF4-FFF2-40B4-BE49-F238E27FC236}">
              <a16:creationId xmlns:a16="http://schemas.microsoft.com/office/drawing/2014/main" id="{1759D361-A35B-43CB-AAE6-97172027B3E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7" name="Text Box 19">
          <a:extLst>
            <a:ext uri="{FF2B5EF4-FFF2-40B4-BE49-F238E27FC236}">
              <a16:creationId xmlns:a16="http://schemas.microsoft.com/office/drawing/2014/main" id="{766BD735-3AF1-4E81-AA37-0841B922E3D4}"/>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08" name="Text Box 15">
          <a:extLst>
            <a:ext uri="{FF2B5EF4-FFF2-40B4-BE49-F238E27FC236}">
              <a16:creationId xmlns:a16="http://schemas.microsoft.com/office/drawing/2014/main" id="{6141B589-2B32-4288-9DB9-DF230802AAB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09" name="Text Box 16">
          <a:extLst>
            <a:ext uri="{FF2B5EF4-FFF2-40B4-BE49-F238E27FC236}">
              <a16:creationId xmlns:a16="http://schemas.microsoft.com/office/drawing/2014/main" id="{F529C887-7BEE-4EF3-9EF1-A438FF0BF77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0" name="Text Box 17">
          <a:extLst>
            <a:ext uri="{FF2B5EF4-FFF2-40B4-BE49-F238E27FC236}">
              <a16:creationId xmlns:a16="http://schemas.microsoft.com/office/drawing/2014/main" id="{C8410D67-BC0B-489A-9D4B-A999B7B7E6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1" name="Text Box 18">
          <a:extLst>
            <a:ext uri="{FF2B5EF4-FFF2-40B4-BE49-F238E27FC236}">
              <a16:creationId xmlns:a16="http://schemas.microsoft.com/office/drawing/2014/main" id="{E5CC05CE-0A7E-492E-B2C1-50B5D39FCC0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2" name="Text Box 19">
          <a:extLst>
            <a:ext uri="{FF2B5EF4-FFF2-40B4-BE49-F238E27FC236}">
              <a16:creationId xmlns:a16="http://schemas.microsoft.com/office/drawing/2014/main" id="{08DB6A75-8E44-4A5C-B19B-FDD72C2C3B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3" name="Text Box 16">
          <a:extLst>
            <a:ext uri="{FF2B5EF4-FFF2-40B4-BE49-F238E27FC236}">
              <a16:creationId xmlns:a16="http://schemas.microsoft.com/office/drawing/2014/main" id="{7B6D6AE7-66DE-4570-B46B-DE9F756EE2EA}"/>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4" name="Text Box 17">
          <a:extLst>
            <a:ext uri="{FF2B5EF4-FFF2-40B4-BE49-F238E27FC236}">
              <a16:creationId xmlns:a16="http://schemas.microsoft.com/office/drawing/2014/main" id="{F09A5ECC-BECF-4E0B-97D1-23E70FFC58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5" name="Text Box 18">
          <a:extLst>
            <a:ext uri="{FF2B5EF4-FFF2-40B4-BE49-F238E27FC236}">
              <a16:creationId xmlns:a16="http://schemas.microsoft.com/office/drawing/2014/main" id="{D2B0C02D-082C-43E6-802A-980C0ECC632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6" name="Text Box 16">
          <a:extLst>
            <a:ext uri="{FF2B5EF4-FFF2-40B4-BE49-F238E27FC236}">
              <a16:creationId xmlns:a16="http://schemas.microsoft.com/office/drawing/2014/main" id="{74F3E7DA-AAD0-4A34-A76D-9930CEC33A2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7" name="Text Box 17">
          <a:extLst>
            <a:ext uri="{FF2B5EF4-FFF2-40B4-BE49-F238E27FC236}">
              <a16:creationId xmlns:a16="http://schemas.microsoft.com/office/drawing/2014/main" id="{AAEF57F2-81AC-4FA5-B290-E64139AC760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8" name="Text Box 18">
          <a:extLst>
            <a:ext uri="{FF2B5EF4-FFF2-40B4-BE49-F238E27FC236}">
              <a16:creationId xmlns:a16="http://schemas.microsoft.com/office/drawing/2014/main" id="{D195D96D-2ACA-4DB2-B74F-63D264CFA01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9" name="Text Box 19">
          <a:extLst>
            <a:ext uri="{FF2B5EF4-FFF2-40B4-BE49-F238E27FC236}">
              <a16:creationId xmlns:a16="http://schemas.microsoft.com/office/drawing/2014/main" id="{D06F45FD-F084-4FAA-BD59-C65C33708C4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0" name="Text Box 16">
          <a:extLst>
            <a:ext uri="{FF2B5EF4-FFF2-40B4-BE49-F238E27FC236}">
              <a16:creationId xmlns:a16="http://schemas.microsoft.com/office/drawing/2014/main" id="{4881D78B-C24E-49A2-B0CD-48C88181B4F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1" name="Text Box 17">
          <a:extLst>
            <a:ext uri="{FF2B5EF4-FFF2-40B4-BE49-F238E27FC236}">
              <a16:creationId xmlns:a16="http://schemas.microsoft.com/office/drawing/2014/main" id="{E6B81CFF-7373-4151-9385-8A8BC79E633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2" name="Text Box 18">
          <a:extLst>
            <a:ext uri="{FF2B5EF4-FFF2-40B4-BE49-F238E27FC236}">
              <a16:creationId xmlns:a16="http://schemas.microsoft.com/office/drawing/2014/main" id="{218B7DC3-A4D2-41BB-8531-DEFAD1A6746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3" name="Text Box 19">
          <a:extLst>
            <a:ext uri="{FF2B5EF4-FFF2-40B4-BE49-F238E27FC236}">
              <a16:creationId xmlns:a16="http://schemas.microsoft.com/office/drawing/2014/main" id="{27AAFFCD-0F86-4C71-AA30-43F15AB70D0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324" name="Text Box 15">
          <a:extLst>
            <a:ext uri="{FF2B5EF4-FFF2-40B4-BE49-F238E27FC236}">
              <a16:creationId xmlns:a16="http://schemas.microsoft.com/office/drawing/2014/main" id="{F8A40AB5-EE09-4841-85A2-B0937C72176A}"/>
            </a:ext>
          </a:extLst>
        </xdr:cNvPr>
        <xdr:cNvSpPr txBox="1">
          <a:spLocks noChangeArrowheads="1"/>
        </xdr:cNvSpPr>
      </xdr:nvSpPr>
      <xdr:spPr bwMode="auto">
        <a:xfrm>
          <a:off x="4743450" y="19107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325" name="Text Box 15">
          <a:extLst>
            <a:ext uri="{FF2B5EF4-FFF2-40B4-BE49-F238E27FC236}">
              <a16:creationId xmlns:a16="http://schemas.microsoft.com/office/drawing/2014/main" id="{922A8DB2-AC1A-4903-8001-D52BDD1391B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26" name="Text Box 15">
          <a:extLst>
            <a:ext uri="{FF2B5EF4-FFF2-40B4-BE49-F238E27FC236}">
              <a16:creationId xmlns:a16="http://schemas.microsoft.com/office/drawing/2014/main" id="{F8C5A8C6-15C2-41F3-8685-4DA7D4CCBD2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27" name="Text Box 15">
          <a:extLst>
            <a:ext uri="{FF2B5EF4-FFF2-40B4-BE49-F238E27FC236}">
              <a16:creationId xmlns:a16="http://schemas.microsoft.com/office/drawing/2014/main" id="{166F347E-5E74-49AA-8CF5-4DF76728DD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2328" name="Text Box 15">
          <a:extLst>
            <a:ext uri="{FF2B5EF4-FFF2-40B4-BE49-F238E27FC236}">
              <a16:creationId xmlns:a16="http://schemas.microsoft.com/office/drawing/2014/main" id="{8443A918-0A58-4E2B-BD73-D59FD1281642}"/>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29" name="Text Box 16">
          <a:extLst>
            <a:ext uri="{FF2B5EF4-FFF2-40B4-BE49-F238E27FC236}">
              <a16:creationId xmlns:a16="http://schemas.microsoft.com/office/drawing/2014/main" id="{F02BFAF1-0D33-48D4-AB73-19ED14859D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0" name="Text Box 17">
          <a:extLst>
            <a:ext uri="{FF2B5EF4-FFF2-40B4-BE49-F238E27FC236}">
              <a16:creationId xmlns:a16="http://schemas.microsoft.com/office/drawing/2014/main" id="{F8DC2BCB-44C3-4E7E-9F23-D091FF64892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1" name="Text Box 18">
          <a:extLst>
            <a:ext uri="{FF2B5EF4-FFF2-40B4-BE49-F238E27FC236}">
              <a16:creationId xmlns:a16="http://schemas.microsoft.com/office/drawing/2014/main" id="{F6EA7A81-34F3-49BE-BD3C-445B6A83AD4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2" name="Text Box 19">
          <a:extLst>
            <a:ext uri="{FF2B5EF4-FFF2-40B4-BE49-F238E27FC236}">
              <a16:creationId xmlns:a16="http://schemas.microsoft.com/office/drawing/2014/main" id="{2203B96D-1DB3-4E60-9527-89EA85E25C21}"/>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3" name="Text Box 16">
          <a:extLst>
            <a:ext uri="{FF2B5EF4-FFF2-40B4-BE49-F238E27FC236}">
              <a16:creationId xmlns:a16="http://schemas.microsoft.com/office/drawing/2014/main" id="{53BB7023-A381-43E3-9FB1-880D92978B3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4" name="Text Box 17">
          <a:extLst>
            <a:ext uri="{FF2B5EF4-FFF2-40B4-BE49-F238E27FC236}">
              <a16:creationId xmlns:a16="http://schemas.microsoft.com/office/drawing/2014/main" id="{A3C532E8-8EF2-4A1B-A882-4B10F3AC9F4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5" name="Text Box 18">
          <a:extLst>
            <a:ext uri="{FF2B5EF4-FFF2-40B4-BE49-F238E27FC236}">
              <a16:creationId xmlns:a16="http://schemas.microsoft.com/office/drawing/2014/main" id="{90A3DC5F-EC71-4DD2-A2DF-4C9632B6ED3B}"/>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6" name="Text Box 19">
          <a:extLst>
            <a:ext uri="{FF2B5EF4-FFF2-40B4-BE49-F238E27FC236}">
              <a16:creationId xmlns:a16="http://schemas.microsoft.com/office/drawing/2014/main" id="{032E31B8-D73E-4FDA-ACB5-D35FAE0A70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7" name="Text Box 16">
          <a:extLst>
            <a:ext uri="{FF2B5EF4-FFF2-40B4-BE49-F238E27FC236}">
              <a16:creationId xmlns:a16="http://schemas.microsoft.com/office/drawing/2014/main" id="{9DBD75D8-C188-42B4-ACAF-0966BB770D2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8" name="Text Box 17">
          <a:extLst>
            <a:ext uri="{FF2B5EF4-FFF2-40B4-BE49-F238E27FC236}">
              <a16:creationId xmlns:a16="http://schemas.microsoft.com/office/drawing/2014/main" id="{45DE106B-7CF8-4AB4-A232-FBAB25DB1BA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9" name="Text Box 18">
          <a:extLst>
            <a:ext uri="{FF2B5EF4-FFF2-40B4-BE49-F238E27FC236}">
              <a16:creationId xmlns:a16="http://schemas.microsoft.com/office/drawing/2014/main" id="{2FC113A1-E654-4715-BBCA-904CD798771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40" name="Text Box 19">
          <a:extLst>
            <a:ext uri="{FF2B5EF4-FFF2-40B4-BE49-F238E27FC236}">
              <a16:creationId xmlns:a16="http://schemas.microsoft.com/office/drawing/2014/main" id="{11A88A55-35EB-42AE-9B55-FEA679BD6E70}"/>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41" name="Text Box 15">
          <a:extLst>
            <a:ext uri="{FF2B5EF4-FFF2-40B4-BE49-F238E27FC236}">
              <a16:creationId xmlns:a16="http://schemas.microsoft.com/office/drawing/2014/main" id="{111F5668-C0BE-4142-AFE8-CE6DF3A8698E}"/>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2" name="Text Box 16">
          <a:extLst>
            <a:ext uri="{FF2B5EF4-FFF2-40B4-BE49-F238E27FC236}">
              <a16:creationId xmlns:a16="http://schemas.microsoft.com/office/drawing/2014/main" id="{F70B2712-E504-4B37-AC32-4C447077CE7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3" name="Text Box 17">
          <a:extLst>
            <a:ext uri="{FF2B5EF4-FFF2-40B4-BE49-F238E27FC236}">
              <a16:creationId xmlns:a16="http://schemas.microsoft.com/office/drawing/2014/main" id="{E1F24BDE-AA91-4293-819A-B4422915800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4" name="Text Box 18">
          <a:extLst>
            <a:ext uri="{FF2B5EF4-FFF2-40B4-BE49-F238E27FC236}">
              <a16:creationId xmlns:a16="http://schemas.microsoft.com/office/drawing/2014/main" id="{C821171E-FB16-418B-B32B-46EDE871283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5" name="Text Box 19">
          <a:extLst>
            <a:ext uri="{FF2B5EF4-FFF2-40B4-BE49-F238E27FC236}">
              <a16:creationId xmlns:a16="http://schemas.microsoft.com/office/drawing/2014/main" id="{FE1D1787-B4AC-4452-906C-4BA9E27F8F9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504825</xdr:rowOff>
    </xdr:from>
    <xdr:ext cx="95250" cy="442269"/>
    <xdr:sp macro="" textlink="">
      <xdr:nvSpPr>
        <xdr:cNvPr id="2346" name="Text Box 15">
          <a:extLst>
            <a:ext uri="{FF2B5EF4-FFF2-40B4-BE49-F238E27FC236}">
              <a16:creationId xmlns:a16="http://schemas.microsoft.com/office/drawing/2014/main" id="{EDA9DB03-B277-4162-BE15-FD527D4FA0E5}"/>
            </a:ext>
          </a:extLst>
        </xdr:cNvPr>
        <xdr:cNvSpPr txBox="1">
          <a:spLocks noChangeArrowheads="1"/>
        </xdr:cNvSpPr>
      </xdr:nvSpPr>
      <xdr:spPr bwMode="auto">
        <a:xfrm>
          <a:off x="14363700" y="20593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7" name="Text Box 16">
          <a:extLst>
            <a:ext uri="{FF2B5EF4-FFF2-40B4-BE49-F238E27FC236}">
              <a16:creationId xmlns:a16="http://schemas.microsoft.com/office/drawing/2014/main" id="{B382C045-93DE-4476-8C6F-054D9A6A6AC9}"/>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8" name="Text Box 17">
          <a:extLst>
            <a:ext uri="{FF2B5EF4-FFF2-40B4-BE49-F238E27FC236}">
              <a16:creationId xmlns:a16="http://schemas.microsoft.com/office/drawing/2014/main" id="{D5255E27-E29E-4CC9-8E26-EB534E7F5E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9" name="Text Box 18">
          <a:extLst>
            <a:ext uri="{FF2B5EF4-FFF2-40B4-BE49-F238E27FC236}">
              <a16:creationId xmlns:a16="http://schemas.microsoft.com/office/drawing/2014/main" id="{EF1D8395-20C9-4095-A76E-7B4456C8DA2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0" name="Text Box 16">
          <a:extLst>
            <a:ext uri="{FF2B5EF4-FFF2-40B4-BE49-F238E27FC236}">
              <a16:creationId xmlns:a16="http://schemas.microsoft.com/office/drawing/2014/main" id="{B6B18373-648D-4627-A80D-1C25368102B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1" name="Text Box 17">
          <a:extLst>
            <a:ext uri="{FF2B5EF4-FFF2-40B4-BE49-F238E27FC236}">
              <a16:creationId xmlns:a16="http://schemas.microsoft.com/office/drawing/2014/main" id="{B748BF56-278B-4470-B0AC-46AF12D8E3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2" name="Text Box 18">
          <a:extLst>
            <a:ext uri="{FF2B5EF4-FFF2-40B4-BE49-F238E27FC236}">
              <a16:creationId xmlns:a16="http://schemas.microsoft.com/office/drawing/2014/main" id="{6FE35282-EE01-4A1B-BA04-F5D5208DFB9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3" name="Text Box 19">
          <a:extLst>
            <a:ext uri="{FF2B5EF4-FFF2-40B4-BE49-F238E27FC236}">
              <a16:creationId xmlns:a16="http://schemas.microsoft.com/office/drawing/2014/main" id="{4A221B65-E930-4751-9CFC-037F8F73B5B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4" name="Text Box 16">
          <a:extLst>
            <a:ext uri="{FF2B5EF4-FFF2-40B4-BE49-F238E27FC236}">
              <a16:creationId xmlns:a16="http://schemas.microsoft.com/office/drawing/2014/main" id="{01E56FB6-251F-4801-8EB1-020B8CDC95A1}"/>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5" name="Text Box 17">
          <a:extLst>
            <a:ext uri="{FF2B5EF4-FFF2-40B4-BE49-F238E27FC236}">
              <a16:creationId xmlns:a16="http://schemas.microsoft.com/office/drawing/2014/main" id="{4F67D7D0-7340-4BF1-B3D3-4BE64AAAFB2B}"/>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6" name="Text Box 18">
          <a:extLst>
            <a:ext uri="{FF2B5EF4-FFF2-40B4-BE49-F238E27FC236}">
              <a16:creationId xmlns:a16="http://schemas.microsoft.com/office/drawing/2014/main" id="{C8297526-A17F-4A6B-AD56-781A3EAA9B6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57" name="Text Box 15">
          <a:extLst>
            <a:ext uri="{FF2B5EF4-FFF2-40B4-BE49-F238E27FC236}">
              <a16:creationId xmlns:a16="http://schemas.microsoft.com/office/drawing/2014/main" id="{BA28EDE2-52C1-43E3-84D2-26C1702BB041}"/>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8" name="Text Box 16">
          <a:extLst>
            <a:ext uri="{FF2B5EF4-FFF2-40B4-BE49-F238E27FC236}">
              <a16:creationId xmlns:a16="http://schemas.microsoft.com/office/drawing/2014/main" id="{F736BA96-333B-402F-AFC4-AFAB7AFF73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9" name="Text Box 17">
          <a:extLst>
            <a:ext uri="{FF2B5EF4-FFF2-40B4-BE49-F238E27FC236}">
              <a16:creationId xmlns:a16="http://schemas.microsoft.com/office/drawing/2014/main" id="{6A4A6D3E-E874-48B5-B1A5-FFE8D3E2671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0" name="Text Box 18">
          <a:extLst>
            <a:ext uri="{FF2B5EF4-FFF2-40B4-BE49-F238E27FC236}">
              <a16:creationId xmlns:a16="http://schemas.microsoft.com/office/drawing/2014/main" id="{17C96847-AC04-457C-B9AF-328AAA9FE68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1" name="Text Box 19">
          <a:extLst>
            <a:ext uri="{FF2B5EF4-FFF2-40B4-BE49-F238E27FC236}">
              <a16:creationId xmlns:a16="http://schemas.microsoft.com/office/drawing/2014/main" id="{4C544D55-3B2B-4543-B54D-9C2FEAC608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2" name="Text Box 16">
          <a:extLst>
            <a:ext uri="{FF2B5EF4-FFF2-40B4-BE49-F238E27FC236}">
              <a16:creationId xmlns:a16="http://schemas.microsoft.com/office/drawing/2014/main" id="{0701BA54-F170-4228-93C2-1E5C7CDB924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3" name="Text Box 17">
          <a:extLst>
            <a:ext uri="{FF2B5EF4-FFF2-40B4-BE49-F238E27FC236}">
              <a16:creationId xmlns:a16="http://schemas.microsoft.com/office/drawing/2014/main" id="{5DB6F2F1-D156-41EB-BA86-EC7A53DBE1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4" name="Text Box 18">
          <a:extLst>
            <a:ext uri="{FF2B5EF4-FFF2-40B4-BE49-F238E27FC236}">
              <a16:creationId xmlns:a16="http://schemas.microsoft.com/office/drawing/2014/main" id="{A3A9E673-4F32-46B5-816C-F55582FB0F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5" name="Text Box 19">
          <a:extLst>
            <a:ext uri="{FF2B5EF4-FFF2-40B4-BE49-F238E27FC236}">
              <a16:creationId xmlns:a16="http://schemas.microsoft.com/office/drawing/2014/main" id="{695FA8B6-936B-44AE-B28C-54BDEC02A67C}"/>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6" name="Text Box 16">
          <a:extLst>
            <a:ext uri="{FF2B5EF4-FFF2-40B4-BE49-F238E27FC236}">
              <a16:creationId xmlns:a16="http://schemas.microsoft.com/office/drawing/2014/main" id="{44A08B6B-C77E-41F7-B26C-21AB5C5951A7}"/>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7" name="Text Box 17">
          <a:extLst>
            <a:ext uri="{FF2B5EF4-FFF2-40B4-BE49-F238E27FC236}">
              <a16:creationId xmlns:a16="http://schemas.microsoft.com/office/drawing/2014/main" id="{C7273C85-EBF2-4B32-882E-AE178B1D51CE}"/>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8" name="Text Box 18">
          <a:extLst>
            <a:ext uri="{FF2B5EF4-FFF2-40B4-BE49-F238E27FC236}">
              <a16:creationId xmlns:a16="http://schemas.microsoft.com/office/drawing/2014/main" id="{FB119084-3D04-45BA-8E4B-26B72E82FED5}"/>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9" name="Text Box 19">
          <a:extLst>
            <a:ext uri="{FF2B5EF4-FFF2-40B4-BE49-F238E27FC236}">
              <a16:creationId xmlns:a16="http://schemas.microsoft.com/office/drawing/2014/main" id="{9B3DDA8D-C8E4-42A1-A2FB-4C2E14601AD9}"/>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70" name="Text Box 15">
          <a:extLst>
            <a:ext uri="{FF2B5EF4-FFF2-40B4-BE49-F238E27FC236}">
              <a16:creationId xmlns:a16="http://schemas.microsoft.com/office/drawing/2014/main" id="{40E512F9-BC28-47E9-9F15-AD8629B1978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1" name="Text Box 16">
          <a:extLst>
            <a:ext uri="{FF2B5EF4-FFF2-40B4-BE49-F238E27FC236}">
              <a16:creationId xmlns:a16="http://schemas.microsoft.com/office/drawing/2014/main" id="{628C93F3-456B-4FAD-B04C-94DB9B89EAE8}"/>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2" name="Text Box 17">
          <a:extLst>
            <a:ext uri="{FF2B5EF4-FFF2-40B4-BE49-F238E27FC236}">
              <a16:creationId xmlns:a16="http://schemas.microsoft.com/office/drawing/2014/main" id="{824CEFCC-1B6D-474F-BC9F-30945AF6E4F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3" name="Text Box 18">
          <a:extLst>
            <a:ext uri="{FF2B5EF4-FFF2-40B4-BE49-F238E27FC236}">
              <a16:creationId xmlns:a16="http://schemas.microsoft.com/office/drawing/2014/main" id="{4F198323-67AC-4D0E-82BF-8F1CA495680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4" name="Text Box 19">
          <a:extLst>
            <a:ext uri="{FF2B5EF4-FFF2-40B4-BE49-F238E27FC236}">
              <a16:creationId xmlns:a16="http://schemas.microsoft.com/office/drawing/2014/main" id="{3920CDA1-B1B8-4B7E-91DA-50BE096F9F9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5" name="Text Box 16">
          <a:extLst>
            <a:ext uri="{FF2B5EF4-FFF2-40B4-BE49-F238E27FC236}">
              <a16:creationId xmlns:a16="http://schemas.microsoft.com/office/drawing/2014/main" id="{0E597593-FFFA-46E9-829F-5A6B05CA790D}"/>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6" name="Text Box 17">
          <a:extLst>
            <a:ext uri="{FF2B5EF4-FFF2-40B4-BE49-F238E27FC236}">
              <a16:creationId xmlns:a16="http://schemas.microsoft.com/office/drawing/2014/main" id="{985837CD-E525-4B35-81EA-6BFB83D7223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2377" name="Text Box 18">
          <a:extLst>
            <a:ext uri="{FF2B5EF4-FFF2-40B4-BE49-F238E27FC236}">
              <a16:creationId xmlns:a16="http://schemas.microsoft.com/office/drawing/2014/main" id="{22DC8C8B-7A46-4277-997F-DE4A0A420F76}"/>
            </a:ext>
          </a:extLst>
        </xdr:cNvPr>
        <xdr:cNvSpPr txBox="1">
          <a:spLocks noChangeArrowheads="1"/>
        </xdr:cNvSpPr>
      </xdr:nvSpPr>
      <xdr:spPr bwMode="auto">
        <a:xfrm>
          <a:off x="14355762" y="20980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8" name="Text Box 16">
          <a:extLst>
            <a:ext uri="{FF2B5EF4-FFF2-40B4-BE49-F238E27FC236}">
              <a16:creationId xmlns:a16="http://schemas.microsoft.com/office/drawing/2014/main" id="{C7F87E93-B1C8-4154-A5F0-227E8F6A851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9" name="Text Box 17">
          <a:extLst>
            <a:ext uri="{FF2B5EF4-FFF2-40B4-BE49-F238E27FC236}">
              <a16:creationId xmlns:a16="http://schemas.microsoft.com/office/drawing/2014/main" id="{39B493A7-9728-43EA-91C4-2C08A5F2B2D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0" name="Text Box 18">
          <a:extLst>
            <a:ext uri="{FF2B5EF4-FFF2-40B4-BE49-F238E27FC236}">
              <a16:creationId xmlns:a16="http://schemas.microsoft.com/office/drawing/2014/main" id="{2F23AA39-C6DA-42D8-BB53-AF7E18D3ADB3}"/>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1" name="Text Box 19">
          <a:extLst>
            <a:ext uri="{FF2B5EF4-FFF2-40B4-BE49-F238E27FC236}">
              <a16:creationId xmlns:a16="http://schemas.microsoft.com/office/drawing/2014/main" id="{AC647BEB-6472-4FFF-A7CB-BAED208EBB3C}"/>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2" name="Text Box 16">
          <a:extLst>
            <a:ext uri="{FF2B5EF4-FFF2-40B4-BE49-F238E27FC236}">
              <a16:creationId xmlns:a16="http://schemas.microsoft.com/office/drawing/2014/main" id="{A34F775A-6136-460E-B9DE-3C551341FEA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3" name="Text Box 15">
          <a:extLst>
            <a:ext uri="{FF2B5EF4-FFF2-40B4-BE49-F238E27FC236}">
              <a16:creationId xmlns:a16="http://schemas.microsoft.com/office/drawing/2014/main" id="{7536994F-6F81-4742-BBC4-800E68AE868A}"/>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384" name="Text Box 15">
          <a:extLst>
            <a:ext uri="{FF2B5EF4-FFF2-40B4-BE49-F238E27FC236}">
              <a16:creationId xmlns:a16="http://schemas.microsoft.com/office/drawing/2014/main" id="{753384DE-46A9-4945-AB94-85CC017F369A}"/>
            </a:ext>
          </a:extLst>
        </xdr:cNvPr>
        <xdr:cNvSpPr txBox="1">
          <a:spLocks noChangeArrowheads="1"/>
        </xdr:cNvSpPr>
      </xdr:nvSpPr>
      <xdr:spPr bwMode="auto">
        <a:xfrm>
          <a:off x="4743450" y="21336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385" name="Text Box 15">
          <a:extLst>
            <a:ext uri="{FF2B5EF4-FFF2-40B4-BE49-F238E27FC236}">
              <a16:creationId xmlns:a16="http://schemas.microsoft.com/office/drawing/2014/main" id="{F0DC57DB-7631-43CE-B8F6-C4BA1C7A89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386" name="Text Box 15">
          <a:extLst>
            <a:ext uri="{FF2B5EF4-FFF2-40B4-BE49-F238E27FC236}">
              <a16:creationId xmlns:a16="http://schemas.microsoft.com/office/drawing/2014/main" id="{FF0C7228-73C5-45F6-8AAF-EEBAD23D025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387" name="Text Box 15">
          <a:extLst>
            <a:ext uri="{FF2B5EF4-FFF2-40B4-BE49-F238E27FC236}">
              <a16:creationId xmlns:a16="http://schemas.microsoft.com/office/drawing/2014/main" id="{D81ABB85-FFF0-473E-99DF-6109893FFF4E}"/>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8" name="Text Box 15">
          <a:extLst>
            <a:ext uri="{FF2B5EF4-FFF2-40B4-BE49-F238E27FC236}">
              <a16:creationId xmlns:a16="http://schemas.microsoft.com/office/drawing/2014/main" id="{7874EAC7-D8AC-4D45-A5B7-2BC5387FE715}"/>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89" name="Text Box 16">
          <a:extLst>
            <a:ext uri="{FF2B5EF4-FFF2-40B4-BE49-F238E27FC236}">
              <a16:creationId xmlns:a16="http://schemas.microsoft.com/office/drawing/2014/main" id="{A604971E-EE2B-4137-A861-53B02D3347F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0" name="Text Box 17">
          <a:extLst>
            <a:ext uri="{FF2B5EF4-FFF2-40B4-BE49-F238E27FC236}">
              <a16:creationId xmlns:a16="http://schemas.microsoft.com/office/drawing/2014/main" id="{11CA96E7-1C21-479C-AF34-0AB25564D00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1" name="Text Box 18">
          <a:extLst>
            <a:ext uri="{FF2B5EF4-FFF2-40B4-BE49-F238E27FC236}">
              <a16:creationId xmlns:a16="http://schemas.microsoft.com/office/drawing/2014/main" id="{8E90B927-46B0-415A-BFBF-2642061A993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2" name="Text Box 19">
          <a:extLst>
            <a:ext uri="{FF2B5EF4-FFF2-40B4-BE49-F238E27FC236}">
              <a16:creationId xmlns:a16="http://schemas.microsoft.com/office/drawing/2014/main" id="{0BF7181C-F391-4472-9C17-54B58D5EDFF4}"/>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3" name="Text Box 16">
          <a:extLst>
            <a:ext uri="{FF2B5EF4-FFF2-40B4-BE49-F238E27FC236}">
              <a16:creationId xmlns:a16="http://schemas.microsoft.com/office/drawing/2014/main" id="{267538D2-24B0-4E1E-A908-19B9D3C31B85}"/>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4" name="Text Box 17">
          <a:extLst>
            <a:ext uri="{FF2B5EF4-FFF2-40B4-BE49-F238E27FC236}">
              <a16:creationId xmlns:a16="http://schemas.microsoft.com/office/drawing/2014/main" id="{8AC9092A-E9BC-44F9-8F63-C89DD36C2F6E}"/>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5" name="Text Box 18">
          <a:extLst>
            <a:ext uri="{FF2B5EF4-FFF2-40B4-BE49-F238E27FC236}">
              <a16:creationId xmlns:a16="http://schemas.microsoft.com/office/drawing/2014/main" id="{1B0050E1-9D45-43A0-AE91-1CA948CBA89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6" name="Text Box 19">
          <a:extLst>
            <a:ext uri="{FF2B5EF4-FFF2-40B4-BE49-F238E27FC236}">
              <a16:creationId xmlns:a16="http://schemas.microsoft.com/office/drawing/2014/main" id="{95BD1193-7AA0-44A3-8BA9-0E4384A70B4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7" name="Text Box 16">
          <a:extLst>
            <a:ext uri="{FF2B5EF4-FFF2-40B4-BE49-F238E27FC236}">
              <a16:creationId xmlns:a16="http://schemas.microsoft.com/office/drawing/2014/main" id="{ACC7C4A9-04F9-4531-B285-03109BDABB4F}"/>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8" name="Text Box 17">
          <a:extLst>
            <a:ext uri="{FF2B5EF4-FFF2-40B4-BE49-F238E27FC236}">
              <a16:creationId xmlns:a16="http://schemas.microsoft.com/office/drawing/2014/main" id="{93F57D7A-EE95-4B4E-AA80-8475674EA4F5}"/>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9" name="Text Box 18">
          <a:extLst>
            <a:ext uri="{FF2B5EF4-FFF2-40B4-BE49-F238E27FC236}">
              <a16:creationId xmlns:a16="http://schemas.microsoft.com/office/drawing/2014/main" id="{7A2C25B0-68F5-4D03-AB65-90550A11920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00" name="Text Box 19">
          <a:extLst>
            <a:ext uri="{FF2B5EF4-FFF2-40B4-BE49-F238E27FC236}">
              <a16:creationId xmlns:a16="http://schemas.microsoft.com/office/drawing/2014/main" id="{C72E8C7D-381C-4E18-9903-3D12A92767D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01" name="Text Box 15">
          <a:extLst>
            <a:ext uri="{FF2B5EF4-FFF2-40B4-BE49-F238E27FC236}">
              <a16:creationId xmlns:a16="http://schemas.microsoft.com/office/drawing/2014/main" id="{B3AA08D9-090C-44A4-A6C7-D55235BC315A}"/>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2" name="Text Box 16">
          <a:extLst>
            <a:ext uri="{FF2B5EF4-FFF2-40B4-BE49-F238E27FC236}">
              <a16:creationId xmlns:a16="http://schemas.microsoft.com/office/drawing/2014/main" id="{04DE5130-2A85-4BCB-96F9-0A6E6FE46ED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3" name="Text Box 17">
          <a:extLst>
            <a:ext uri="{FF2B5EF4-FFF2-40B4-BE49-F238E27FC236}">
              <a16:creationId xmlns:a16="http://schemas.microsoft.com/office/drawing/2014/main" id="{22A01036-D024-4431-BE0D-4E567591762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4" name="Text Box 18">
          <a:extLst>
            <a:ext uri="{FF2B5EF4-FFF2-40B4-BE49-F238E27FC236}">
              <a16:creationId xmlns:a16="http://schemas.microsoft.com/office/drawing/2014/main" id="{2F0C1E02-6D30-473C-9105-0CEE1959CBE3}"/>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5" name="Text Box 19">
          <a:extLst>
            <a:ext uri="{FF2B5EF4-FFF2-40B4-BE49-F238E27FC236}">
              <a16:creationId xmlns:a16="http://schemas.microsoft.com/office/drawing/2014/main" id="{B13D6A13-9D65-44AD-A4DF-C4FD00501F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6" name="Text Box 16">
          <a:extLst>
            <a:ext uri="{FF2B5EF4-FFF2-40B4-BE49-F238E27FC236}">
              <a16:creationId xmlns:a16="http://schemas.microsoft.com/office/drawing/2014/main" id="{10130678-9E11-4FD6-AE3A-B532616EC13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7" name="Text Box 17">
          <a:extLst>
            <a:ext uri="{FF2B5EF4-FFF2-40B4-BE49-F238E27FC236}">
              <a16:creationId xmlns:a16="http://schemas.microsoft.com/office/drawing/2014/main" id="{5BE623AA-1A21-40A2-ACC3-6ABF4D6E904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8" name="Text Box 18">
          <a:extLst>
            <a:ext uri="{FF2B5EF4-FFF2-40B4-BE49-F238E27FC236}">
              <a16:creationId xmlns:a16="http://schemas.microsoft.com/office/drawing/2014/main" id="{F9795AF8-445D-417E-9126-3F1F4CBD08F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09" name="Text Box 16">
          <a:extLst>
            <a:ext uri="{FF2B5EF4-FFF2-40B4-BE49-F238E27FC236}">
              <a16:creationId xmlns:a16="http://schemas.microsoft.com/office/drawing/2014/main" id="{8A957C03-B552-4461-9E6A-FD7A3E2EDC0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0" name="Text Box 17">
          <a:extLst>
            <a:ext uri="{FF2B5EF4-FFF2-40B4-BE49-F238E27FC236}">
              <a16:creationId xmlns:a16="http://schemas.microsoft.com/office/drawing/2014/main" id="{4A9240E7-F1F8-457A-A0A8-62FC288A6F3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1" name="Text Box 18">
          <a:extLst>
            <a:ext uri="{FF2B5EF4-FFF2-40B4-BE49-F238E27FC236}">
              <a16:creationId xmlns:a16="http://schemas.microsoft.com/office/drawing/2014/main" id="{09CC8575-44D7-44B3-B119-86349ABEA5C9}"/>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2" name="Text Box 19">
          <a:extLst>
            <a:ext uri="{FF2B5EF4-FFF2-40B4-BE49-F238E27FC236}">
              <a16:creationId xmlns:a16="http://schemas.microsoft.com/office/drawing/2014/main" id="{D14E2123-1D65-4AF9-8D75-66D7AD86C1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3" name="Text Box 16">
          <a:extLst>
            <a:ext uri="{FF2B5EF4-FFF2-40B4-BE49-F238E27FC236}">
              <a16:creationId xmlns:a16="http://schemas.microsoft.com/office/drawing/2014/main" id="{D2778B4A-F4CA-4500-AFBF-F8B86086E3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4" name="Text Box 17">
          <a:extLst>
            <a:ext uri="{FF2B5EF4-FFF2-40B4-BE49-F238E27FC236}">
              <a16:creationId xmlns:a16="http://schemas.microsoft.com/office/drawing/2014/main" id="{6D16044A-F90D-4814-AACF-9407D976531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5" name="Text Box 18">
          <a:extLst>
            <a:ext uri="{FF2B5EF4-FFF2-40B4-BE49-F238E27FC236}">
              <a16:creationId xmlns:a16="http://schemas.microsoft.com/office/drawing/2014/main" id="{B0D07330-E8F2-44A4-BA9C-28F2C08B78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6" name="Text Box 19">
          <a:extLst>
            <a:ext uri="{FF2B5EF4-FFF2-40B4-BE49-F238E27FC236}">
              <a16:creationId xmlns:a16="http://schemas.microsoft.com/office/drawing/2014/main" id="{5D723DAD-6289-471B-B85A-31E4961032D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417" name="Text Box 15">
          <a:extLst>
            <a:ext uri="{FF2B5EF4-FFF2-40B4-BE49-F238E27FC236}">
              <a16:creationId xmlns:a16="http://schemas.microsoft.com/office/drawing/2014/main" id="{03F8BC4C-1D4F-4E6B-9426-5FA1FEA32D08}"/>
            </a:ext>
          </a:extLst>
        </xdr:cNvPr>
        <xdr:cNvSpPr txBox="1">
          <a:spLocks noChangeArrowheads="1"/>
        </xdr:cNvSpPr>
      </xdr:nvSpPr>
      <xdr:spPr bwMode="auto">
        <a:xfrm>
          <a:off x="4743450" y="21336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418" name="Text Box 15">
          <a:extLst>
            <a:ext uri="{FF2B5EF4-FFF2-40B4-BE49-F238E27FC236}">
              <a16:creationId xmlns:a16="http://schemas.microsoft.com/office/drawing/2014/main" id="{EC14F689-A474-4E6B-A528-1698042DD8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19" name="Text Box 15">
          <a:extLst>
            <a:ext uri="{FF2B5EF4-FFF2-40B4-BE49-F238E27FC236}">
              <a16:creationId xmlns:a16="http://schemas.microsoft.com/office/drawing/2014/main" id="{B543B9DD-F494-4B78-8FD7-DD81836C647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20" name="Text Box 15">
          <a:extLst>
            <a:ext uri="{FF2B5EF4-FFF2-40B4-BE49-F238E27FC236}">
              <a16:creationId xmlns:a16="http://schemas.microsoft.com/office/drawing/2014/main" id="{6AAB6226-82D9-4FEB-9E87-6C90CB5A82F3}"/>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213632"/>
    <xdr:sp macro="" textlink="">
      <xdr:nvSpPr>
        <xdr:cNvPr id="2421" name="Text Box 15">
          <a:extLst>
            <a:ext uri="{FF2B5EF4-FFF2-40B4-BE49-F238E27FC236}">
              <a16:creationId xmlns:a16="http://schemas.microsoft.com/office/drawing/2014/main" id="{49CC8334-FFC6-4549-AC6E-4E74BC6D9BEE}"/>
            </a:ext>
          </a:extLst>
        </xdr:cNvPr>
        <xdr:cNvSpPr txBox="1">
          <a:spLocks noChangeArrowheads="1"/>
        </xdr:cNvSpPr>
      </xdr:nvSpPr>
      <xdr:spPr bwMode="auto">
        <a:xfrm>
          <a:off x="1436370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2" name="Text Box 16">
          <a:extLst>
            <a:ext uri="{FF2B5EF4-FFF2-40B4-BE49-F238E27FC236}">
              <a16:creationId xmlns:a16="http://schemas.microsoft.com/office/drawing/2014/main" id="{41AE0891-C39A-48B3-9A47-ED87BDA9308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3" name="Text Box 17">
          <a:extLst>
            <a:ext uri="{FF2B5EF4-FFF2-40B4-BE49-F238E27FC236}">
              <a16:creationId xmlns:a16="http://schemas.microsoft.com/office/drawing/2014/main" id="{909D4612-F15C-4A99-87BB-F5DB7C72749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4" name="Text Box 18">
          <a:extLst>
            <a:ext uri="{FF2B5EF4-FFF2-40B4-BE49-F238E27FC236}">
              <a16:creationId xmlns:a16="http://schemas.microsoft.com/office/drawing/2014/main" id="{D92CF75B-BAD0-424E-8562-4679DE9F6B0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5" name="Text Box 19">
          <a:extLst>
            <a:ext uri="{FF2B5EF4-FFF2-40B4-BE49-F238E27FC236}">
              <a16:creationId xmlns:a16="http://schemas.microsoft.com/office/drawing/2014/main" id="{094E57EA-8BC4-43A0-B56D-B58EEC7542A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6" name="Text Box 16">
          <a:extLst>
            <a:ext uri="{FF2B5EF4-FFF2-40B4-BE49-F238E27FC236}">
              <a16:creationId xmlns:a16="http://schemas.microsoft.com/office/drawing/2014/main" id="{F7A356B6-79C4-4727-AC03-10289C2C805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7" name="Text Box 17">
          <a:extLst>
            <a:ext uri="{FF2B5EF4-FFF2-40B4-BE49-F238E27FC236}">
              <a16:creationId xmlns:a16="http://schemas.microsoft.com/office/drawing/2014/main" id="{566F890E-4662-4689-A019-869BE132A93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8" name="Text Box 18">
          <a:extLst>
            <a:ext uri="{FF2B5EF4-FFF2-40B4-BE49-F238E27FC236}">
              <a16:creationId xmlns:a16="http://schemas.microsoft.com/office/drawing/2014/main" id="{D8A2943B-1C6C-4249-B6B4-D31FA6A722A8}"/>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9" name="Text Box 19">
          <a:extLst>
            <a:ext uri="{FF2B5EF4-FFF2-40B4-BE49-F238E27FC236}">
              <a16:creationId xmlns:a16="http://schemas.microsoft.com/office/drawing/2014/main" id="{BC1EC3D5-DB71-43C8-8AAB-12728E11068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0" name="Text Box 16">
          <a:extLst>
            <a:ext uri="{FF2B5EF4-FFF2-40B4-BE49-F238E27FC236}">
              <a16:creationId xmlns:a16="http://schemas.microsoft.com/office/drawing/2014/main" id="{727A07FC-9397-434F-B90F-0C2AEB324858}"/>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1" name="Text Box 17">
          <a:extLst>
            <a:ext uri="{FF2B5EF4-FFF2-40B4-BE49-F238E27FC236}">
              <a16:creationId xmlns:a16="http://schemas.microsoft.com/office/drawing/2014/main" id="{2908FB62-4FA6-4E30-87FD-8FF8CF3D30C9}"/>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2" name="Text Box 18">
          <a:extLst>
            <a:ext uri="{FF2B5EF4-FFF2-40B4-BE49-F238E27FC236}">
              <a16:creationId xmlns:a16="http://schemas.microsoft.com/office/drawing/2014/main" id="{6816EC98-30D6-46F3-AB17-02A933CD9644}"/>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3" name="Text Box 19">
          <a:extLst>
            <a:ext uri="{FF2B5EF4-FFF2-40B4-BE49-F238E27FC236}">
              <a16:creationId xmlns:a16="http://schemas.microsoft.com/office/drawing/2014/main" id="{ED37752E-205F-4C3F-ABA1-D5E1D2F1C72E}"/>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34" name="Text Box 15">
          <a:extLst>
            <a:ext uri="{FF2B5EF4-FFF2-40B4-BE49-F238E27FC236}">
              <a16:creationId xmlns:a16="http://schemas.microsoft.com/office/drawing/2014/main" id="{60F85418-AFD1-459A-ABBB-37282DA6B994}"/>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5" name="Text Box 16">
          <a:extLst>
            <a:ext uri="{FF2B5EF4-FFF2-40B4-BE49-F238E27FC236}">
              <a16:creationId xmlns:a16="http://schemas.microsoft.com/office/drawing/2014/main" id="{0CC2D541-7332-4483-BCEB-87CDF748BE7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6" name="Text Box 17">
          <a:extLst>
            <a:ext uri="{FF2B5EF4-FFF2-40B4-BE49-F238E27FC236}">
              <a16:creationId xmlns:a16="http://schemas.microsoft.com/office/drawing/2014/main" id="{C8E00265-A840-4CBA-B59C-4039D81E9DA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7" name="Text Box 18">
          <a:extLst>
            <a:ext uri="{FF2B5EF4-FFF2-40B4-BE49-F238E27FC236}">
              <a16:creationId xmlns:a16="http://schemas.microsoft.com/office/drawing/2014/main" id="{A3CEFFF5-8A4C-4B00-975E-619B34CCFA2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8" name="Text Box 19">
          <a:extLst>
            <a:ext uri="{FF2B5EF4-FFF2-40B4-BE49-F238E27FC236}">
              <a16:creationId xmlns:a16="http://schemas.microsoft.com/office/drawing/2014/main" id="{1B0BDA95-FAFA-4F52-9EC7-685E5182029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504825</xdr:rowOff>
    </xdr:from>
    <xdr:ext cx="95250" cy="442269"/>
    <xdr:sp macro="" textlink="">
      <xdr:nvSpPr>
        <xdr:cNvPr id="2439" name="Text Box 15">
          <a:extLst>
            <a:ext uri="{FF2B5EF4-FFF2-40B4-BE49-F238E27FC236}">
              <a16:creationId xmlns:a16="http://schemas.microsoft.com/office/drawing/2014/main" id="{EEC51D86-D9CE-4536-B629-59E36F354298}"/>
            </a:ext>
          </a:extLst>
        </xdr:cNvPr>
        <xdr:cNvSpPr txBox="1">
          <a:spLocks noChangeArrowheads="1"/>
        </xdr:cNvSpPr>
      </xdr:nvSpPr>
      <xdr:spPr bwMode="auto">
        <a:xfrm>
          <a:off x="14363700" y="22078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0" name="Text Box 16">
          <a:extLst>
            <a:ext uri="{FF2B5EF4-FFF2-40B4-BE49-F238E27FC236}">
              <a16:creationId xmlns:a16="http://schemas.microsoft.com/office/drawing/2014/main" id="{4DA5D54B-7509-4BB3-B913-23F8141B857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1" name="Text Box 17">
          <a:extLst>
            <a:ext uri="{FF2B5EF4-FFF2-40B4-BE49-F238E27FC236}">
              <a16:creationId xmlns:a16="http://schemas.microsoft.com/office/drawing/2014/main" id="{E38757C9-EDB0-4475-8A81-38A17D808C21}"/>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2" name="Text Box 18">
          <a:extLst>
            <a:ext uri="{FF2B5EF4-FFF2-40B4-BE49-F238E27FC236}">
              <a16:creationId xmlns:a16="http://schemas.microsoft.com/office/drawing/2014/main" id="{DF773EC1-66DE-40D7-AFE0-D6AE57F4586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3" name="Text Box 16">
          <a:extLst>
            <a:ext uri="{FF2B5EF4-FFF2-40B4-BE49-F238E27FC236}">
              <a16:creationId xmlns:a16="http://schemas.microsoft.com/office/drawing/2014/main" id="{B750E0BD-1F3E-4B79-8BDD-C93D2BB3F9D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4" name="Text Box 17">
          <a:extLst>
            <a:ext uri="{FF2B5EF4-FFF2-40B4-BE49-F238E27FC236}">
              <a16:creationId xmlns:a16="http://schemas.microsoft.com/office/drawing/2014/main" id="{7E4888B0-5FAC-4BA2-9C35-E124A79D9DA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5" name="Text Box 18">
          <a:extLst>
            <a:ext uri="{FF2B5EF4-FFF2-40B4-BE49-F238E27FC236}">
              <a16:creationId xmlns:a16="http://schemas.microsoft.com/office/drawing/2014/main" id="{D13D65DB-EE24-431B-B8E9-B840B3471D3E}"/>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6" name="Text Box 19">
          <a:extLst>
            <a:ext uri="{FF2B5EF4-FFF2-40B4-BE49-F238E27FC236}">
              <a16:creationId xmlns:a16="http://schemas.microsoft.com/office/drawing/2014/main" id="{375D852B-4C67-4029-94D8-06036DC51D8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7" name="Text Box 16">
          <a:extLst>
            <a:ext uri="{FF2B5EF4-FFF2-40B4-BE49-F238E27FC236}">
              <a16:creationId xmlns:a16="http://schemas.microsoft.com/office/drawing/2014/main" id="{EF3CBF62-5EA2-44D4-AC51-FF8287C8C49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8" name="Text Box 17">
          <a:extLst>
            <a:ext uri="{FF2B5EF4-FFF2-40B4-BE49-F238E27FC236}">
              <a16:creationId xmlns:a16="http://schemas.microsoft.com/office/drawing/2014/main" id="{73DBB84F-6041-47C4-B0CA-F119A12209B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9" name="Text Box 18">
          <a:extLst>
            <a:ext uri="{FF2B5EF4-FFF2-40B4-BE49-F238E27FC236}">
              <a16:creationId xmlns:a16="http://schemas.microsoft.com/office/drawing/2014/main" id="{0443C665-023B-4F6B-853F-94AE1816332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50" name="Text Box 15">
          <a:extLst>
            <a:ext uri="{FF2B5EF4-FFF2-40B4-BE49-F238E27FC236}">
              <a16:creationId xmlns:a16="http://schemas.microsoft.com/office/drawing/2014/main" id="{6B3670B7-5BD1-4370-8FA0-FC4D5C786594}"/>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1" name="Text Box 16">
          <a:extLst>
            <a:ext uri="{FF2B5EF4-FFF2-40B4-BE49-F238E27FC236}">
              <a16:creationId xmlns:a16="http://schemas.microsoft.com/office/drawing/2014/main" id="{C57CA3A2-0A04-4507-801E-57D48174944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2" name="Text Box 17">
          <a:extLst>
            <a:ext uri="{FF2B5EF4-FFF2-40B4-BE49-F238E27FC236}">
              <a16:creationId xmlns:a16="http://schemas.microsoft.com/office/drawing/2014/main" id="{2ED005BB-1764-42CF-9E67-5DCBF04F120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3" name="Text Box 18">
          <a:extLst>
            <a:ext uri="{FF2B5EF4-FFF2-40B4-BE49-F238E27FC236}">
              <a16:creationId xmlns:a16="http://schemas.microsoft.com/office/drawing/2014/main" id="{4DCE85B2-B0C8-4453-8A84-C00BFDCA805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4" name="Text Box 19">
          <a:extLst>
            <a:ext uri="{FF2B5EF4-FFF2-40B4-BE49-F238E27FC236}">
              <a16:creationId xmlns:a16="http://schemas.microsoft.com/office/drawing/2014/main" id="{8FE6DD42-ACCE-4DDF-8F75-5737C75BD1E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5" name="Text Box 16">
          <a:extLst>
            <a:ext uri="{FF2B5EF4-FFF2-40B4-BE49-F238E27FC236}">
              <a16:creationId xmlns:a16="http://schemas.microsoft.com/office/drawing/2014/main" id="{037E828F-ACDE-40B1-9515-65D84A565E8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6" name="Text Box 17">
          <a:extLst>
            <a:ext uri="{FF2B5EF4-FFF2-40B4-BE49-F238E27FC236}">
              <a16:creationId xmlns:a16="http://schemas.microsoft.com/office/drawing/2014/main" id="{99058044-96BA-4CB6-A3FF-2FAD0F325C1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7" name="Text Box 18">
          <a:extLst>
            <a:ext uri="{FF2B5EF4-FFF2-40B4-BE49-F238E27FC236}">
              <a16:creationId xmlns:a16="http://schemas.microsoft.com/office/drawing/2014/main" id="{9B5D4027-0715-4D98-A54B-EAF3152AD16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8" name="Text Box 19">
          <a:extLst>
            <a:ext uri="{FF2B5EF4-FFF2-40B4-BE49-F238E27FC236}">
              <a16:creationId xmlns:a16="http://schemas.microsoft.com/office/drawing/2014/main" id="{424F45C4-C769-4D3A-9706-E8ED4C696A8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59" name="Text Box 16">
          <a:extLst>
            <a:ext uri="{FF2B5EF4-FFF2-40B4-BE49-F238E27FC236}">
              <a16:creationId xmlns:a16="http://schemas.microsoft.com/office/drawing/2014/main" id="{6E1B28EB-57F4-4F08-8D3B-266CC94E93EE}"/>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0" name="Text Box 17">
          <a:extLst>
            <a:ext uri="{FF2B5EF4-FFF2-40B4-BE49-F238E27FC236}">
              <a16:creationId xmlns:a16="http://schemas.microsoft.com/office/drawing/2014/main" id="{EA4A1639-D947-4E88-A62D-E4B96AE9BA77}"/>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1" name="Text Box 18">
          <a:extLst>
            <a:ext uri="{FF2B5EF4-FFF2-40B4-BE49-F238E27FC236}">
              <a16:creationId xmlns:a16="http://schemas.microsoft.com/office/drawing/2014/main" id="{5635DAF4-FF4A-48A3-912A-C53F3734147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2" name="Text Box 19">
          <a:extLst>
            <a:ext uri="{FF2B5EF4-FFF2-40B4-BE49-F238E27FC236}">
              <a16:creationId xmlns:a16="http://schemas.microsoft.com/office/drawing/2014/main" id="{FCE91CF3-DF46-41F5-AAEA-DFE7E42B18E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63" name="Text Box 15">
          <a:extLst>
            <a:ext uri="{FF2B5EF4-FFF2-40B4-BE49-F238E27FC236}">
              <a16:creationId xmlns:a16="http://schemas.microsoft.com/office/drawing/2014/main" id="{9269F23B-9045-4DC0-8DD0-612D4ED6B4BE}"/>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4" name="Text Box 16">
          <a:extLst>
            <a:ext uri="{FF2B5EF4-FFF2-40B4-BE49-F238E27FC236}">
              <a16:creationId xmlns:a16="http://schemas.microsoft.com/office/drawing/2014/main" id="{CA1D48B2-4D33-413D-9A54-DF2D01A194B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5" name="Text Box 17">
          <a:extLst>
            <a:ext uri="{FF2B5EF4-FFF2-40B4-BE49-F238E27FC236}">
              <a16:creationId xmlns:a16="http://schemas.microsoft.com/office/drawing/2014/main" id="{91D5AA71-B64F-4F46-9AF9-A0EDB49F99AB}"/>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6" name="Text Box 18">
          <a:extLst>
            <a:ext uri="{FF2B5EF4-FFF2-40B4-BE49-F238E27FC236}">
              <a16:creationId xmlns:a16="http://schemas.microsoft.com/office/drawing/2014/main" id="{63E433B9-0459-4508-8FDC-694FFFC8596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7" name="Text Box 19">
          <a:extLst>
            <a:ext uri="{FF2B5EF4-FFF2-40B4-BE49-F238E27FC236}">
              <a16:creationId xmlns:a16="http://schemas.microsoft.com/office/drawing/2014/main" id="{7C45FE68-D4BE-4EFE-B95D-D966AE823D1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8" name="Text Box 16">
          <a:extLst>
            <a:ext uri="{FF2B5EF4-FFF2-40B4-BE49-F238E27FC236}">
              <a16:creationId xmlns:a16="http://schemas.microsoft.com/office/drawing/2014/main" id="{A675BDAC-FAE5-4CD6-AA9B-79ED704F47C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9" name="Text Box 17">
          <a:extLst>
            <a:ext uri="{FF2B5EF4-FFF2-40B4-BE49-F238E27FC236}">
              <a16:creationId xmlns:a16="http://schemas.microsoft.com/office/drawing/2014/main" id="{EE48FC2C-AD2F-4470-B4B6-540A9705046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2470" name="Text Box 18">
          <a:extLst>
            <a:ext uri="{FF2B5EF4-FFF2-40B4-BE49-F238E27FC236}">
              <a16:creationId xmlns:a16="http://schemas.microsoft.com/office/drawing/2014/main" id="{647B871C-B495-4A19-9A44-0C8FCA951214}"/>
            </a:ext>
          </a:extLst>
        </xdr:cNvPr>
        <xdr:cNvSpPr txBox="1">
          <a:spLocks noChangeArrowheads="1"/>
        </xdr:cNvSpPr>
      </xdr:nvSpPr>
      <xdr:spPr bwMode="auto">
        <a:xfrm>
          <a:off x="14355762" y="23209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1" name="Text Box 16">
          <a:extLst>
            <a:ext uri="{FF2B5EF4-FFF2-40B4-BE49-F238E27FC236}">
              <a16:creationId xmlns:a16="http://schemas.microsoft.com/office/drawing/2014/main" id="{A925B185-5D22-4E11-85E2-055AC6F152F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2" name="Text Box 17">
          <a:extLst>
            <a:ext uri="{FF2B5EF4-FFF2-40B4-BE49-F238E27FC236}">
              <a16:creationId xmlns:a16="http://schemas.microsoft.com/office/drawing/2014/main" id="{D76A6074-41F3-42D2-8E29-925F248D7E3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3" name="Text Box 18">
          <a:extLst>
            <a:ext uri="{FF2B5EF4-FFF2-40B4-BE49-F238E27FC236}">
              <a16:creationId xmlns:a16="http://schemas.microsoft.com/office/drawing/2014/main" id="{81E9B2FF-1366-4785-AC7B-BD3B5998701C}"/>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4" name="Text Box 19">
          <a:extLst>
            <a:ext uri="{FF2B5EF4-FFF2-40B4-BE49-F238E27FC236}">
              <a16:creationId xmlns:a16="http://schemas.microsoft.com/office/drawing/2014/main" id="{2527870A-00C9-43FB-A042-E30A5AD39812}"/>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5" name="Text Box 16">
          <a:extLst>
            <a:ext uri="{FF2B5EF4-FFF2-40B4-BE49-F238E27FC236}">
              <a16:creationId xmlns:a16="http://schemas.microsoft.com/office/drawing/2014/main" id="{A870370A-181A-4569-A5EA-191D3444A4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76" name="Text Box 15">
          <a:extLst>
            <a:ext uri="{FF2B5EF4-FFF2-40B4-BE49-F238E27FC236}">
              <a16:creationId xmlns:a16="http://schemas.microsoft.com/office/drawing/2014/main" id="{D05BDBDC-8D8D-4D8A-94B1-1C188327A5CA}"/>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477" name="Text Box 15">
          <a:extLst>
            <a:ext uri="{FF2B5EF4-FFF2-40B4-BE49-F238E27FC236}">
              <a16:creationId xmlns:a16="http://schemas.microsoft.com/office/drawing/2014/main" id="{62EB3259-EDC4-4AF2-89DF-83F70DEE1B43}"/>
            </a:ext>
          </a:extLst>
        </xdr:cNvPr>
        <xdr:cNvSpPr txBox="1">
          <a:spLocks noChangeArrowheads="1"/>
        </xdr:cNvSpPr>
      </xdr:nvSpPr>
      <xdr:spPr bwMode="auto">
        <a:xfrm>
          <a:off x="4743450" y="23564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478" name="Text Box 15">
          <a:extLst>
            <a:ext uri="{FF2B5EF4-FFF2-40B4-BE49-F238E27FC236}">
              <a16:creationId xmlns:a16="http://schemas.microsoft.com/office/drawing/2014/main" id="{945C991B-9FCC-4573-B210-FE7A4A900882}"/>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479" name="Text Box 15">
          <a:extLst>
            <a:ext uri="{FF2B5EF4-FFF2-40B4-BE49-F238E27FC236}">
              <a16:creationId xmlns:a16="http://schemas.microsoft.com/office/drawing/2014/main" id="{B797DD54-D214-4D36-B4CC-3D738D058FA3}"/>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480" name="Text Box 15">
          <a:extLst>
            <a:ext uri="{FF2B5EF4-FFF2-40B4-BE49-F238E27FC236}">
              <a16:creationId xmlns:a16="http://schemas.microsoft.com/office/drawing/2014/main" id="{4C4E3CCE-1571-4BA3-B948-0265DE5E1756}"/>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81" name="Text Box 15">
          <a:extLst>
            <a:ext uri="{FF2B5EF4-FFF2-40B4-BE49-F238E27FC236}">
              <a16:creationId xmlns:a16="http://schemas.microsoft.com/office/drawing/2014/main" id="{B0DB53CA-FD39-48BE-9C8D-120AED24BB52}"/>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2" name="Text Box 16">
          <a:extLst>
            <a:ext uri="{FF2B5EF4-FFF2-40B4-BE49-F238E27FC236}">
              <a16:creationId xmlns:a16="http://schemas.microsoft.com/office/drawing/2014/main" id="{DF02C26E-6D6F-498E-B55E-E95EF86A86C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3" name="Text Box 17">
          <a:extLst>
            <a:ext uri="{FF2B5EF4-FFF2-40B4-BE49-F238E27FC236}">
              <a16:creationId xmlns:a16="http://schemas.microsoft.com/office/drawing/2014/main" id="{582C19D3-210A-4695-B41E-4DDCC5D4288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4" name="Text Box 18">
          <a:extLst>
            <a:ext uri="{FF2B5EF4-FFF2-40B4-BE49-F238E27FC236}">
              <a16:creationId xmlns:a16="http://schemas.microsoft.com/office/drawing/2014/main" id="{95CC7311-AB50-4CF7-8DCD-3F73BCC275B1}"/>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5" name="Text Box 19">
          <a:extLst>
            <a:ext uri="{FF2B5EF4-FFF2-40B4-BE49-F238E27FC236}">
              <a16:creationId xmlns:a16="http://schemas.microsoft.com/office/drawing/2014/main" id="{F8923CE4-AD76-4905-B645-63FD90D88934}"/>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6" name="Text Box 16">
          <a:extLst>
            <a:ext uri="{FF2B5EF4-FFF2-40B4-BE49-F238E27FC236}">
              <a16:creationId xmlns:a16="http://schemas.microsoft.com/office/drawing/2014/main" id="{9F0D19C3-ED6E-4549-8E4A-394BBE265EE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7" name="Text Box 17">
          <a:extLst>
            <a:ext uri="{FF2B5EF4-FFF2-40B4-BE49-F238E27FC236}">
              <a16:creationId xmlns:a16="http://schemas.microsoft.com/office/drawing/2014/main" id="{C19E83B5-5F02-4C47-B84F-14A2303F8ED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8" name="Text Box 18">
          <a:extLst>
            <a:ext uri="{FF2B5EF4-FFF2-40B4-BE49-F238E27FC236}">
              <a16:creationId xmlns:a16="http://schemas.microsoft.com/office/drawing/2014/main" id="{DE5FC124-B697-4754-B379-382EC07EC3C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9" name="Text Box 19">
          <a:extLst>
            <a:ext uri="{FF2B5EF4-FFF2-40B4-BE49-F238E27FC236}">
              <a16:creationId xmlns:a16="http://schemas.microsoft.com/office/drawing/2014/main" id="{3F44A41C-275C-406D-BC26-F61B3B9FA0F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0" name="Text Box 16">
          <a:extLst>
            <a:ext uri="{FF2B5EF4-FFF2-40B4-BE49-F238E27FC236}">
              <a16:creationId xmlns:a16="http://schemas.microsoft.com/office/drawing/2014/main" id="{E28CC9B0-1B2B-4C11-B9D4-3CCCC26115A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1" name="Text Box 17">
          <a:extLst>
            <a:ext uri="{FF2B5EF4-FFF2-40B4-BE49-F238E27FC236}">
              <a16:creationId xmlns:a16="http://schemas.microsoft.com/office/drawing/2014/main" id="{C45CF11A-F7A6-4BC2-9573-FFF0093D208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2" name="Text Box 18">
          <a:extLst>
            <a:ext uri="{FF2B5EF4-FFF2-40B4-BE49-F238E27FC236}">
              <a16:creationId xmlns:a16="http://schemas.microsoft.com/office/drawing/2014/main" id="{AF6B65FC-2D1A-44B2-B880-F5A9756B04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3" name="Text Box 19">
          <a:extLst>
            <a:ext uri="{FF2B5EF4-FFF2-40B4-BE49-F238E27FC236}">
              <a16:creationId xmlns:a16="http://schemas.microsoft.com/office/drawing/2014/main" id="{913B604D-57AE-4388-99D7-EB37F84AE3AD}"/>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494" name="Text Box 15">
          <a:extLst>
            <a:ext uri="{FF2B5EF4-FFF2-40B4-BE49-F238E27FC236}">
              <a16:creationId xmlns:a16="http://schemas.microsoft.com/office/drawing/2014/main" id="{C3A420EA-1AFC-4488-B9EB-F3809AD9E675}"/>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5" name="Text Box 16">
          <a:extLst>
            <a:ext uri="{FF2B5EF4-FFF2-40B4-BE49-F238E27FC236}">
              <a16:creationId xmlns:a16="http://schemas.microsoft.com/office/drawing/2014/main" id="{947DDDE5-139E-4082-8632-27DBBABFDAC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6" name="Text Box 17">
          <a:extLst>
            <a:ext uri="{FF2B5EF4-FFF2-40B4-BE49-F238E27FC236}">
              <a16:creationId xmlns:a16="http://schemas.microsoft.com/office/drawing/2014/main" id="{EDF9E50A-D11E-465F-BF3D-4539C243CA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7" name="Text Box 18">
          <a:extLst>
            <a:ext uri="{FF2B5EF4-FFF2-40B4-BE49-F238E27FC236}">
              <a16:creationId xmlns:a16="http://schemas.microsoft.com/office/drawing/2014/main" id="{9F4FDE5A-F5EB-465D-AF74-4D0D2B5615B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8" name="Text Box 19">
          <a:extLst>
            <a:ext uri="{FF2B5EF4-FFF2-40B4-BE49-F238E27FC236}">
              <a16:creationId xmlns:a16="http://schemas.microsoft.com/office/drawing/2014/main" id="{CBC6B3CC-16AA-4CB1-A553-493C93C79EE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99" name="Text Box 16">
          <a:extLst>
            <a:ext uri="{FF2B5EF4-FFF2-40B4-BE49-F238E27FC236}">
              <a16:creationId xmlns:a16="http://schemas.microsoft.com/office/drawing/2014/main" id="{AF47D5C9-5750-459F-84FC-41A938A4001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0" name="Text Box 17">
          <a:extLst>
            <a:ext uri="{FF2B5EF4-FFF2-40B4-BE49-F238E27FC236}">
              <a16:creationId xmlns:a16="http://schemas.microsoft.com/office/drawing/2014/main" id="{F82CB2A6-FE52-4761-AC62-B3069396ECB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1" name="Text Box 18">
          <a:extLst>
            <a:ext uri="{FF2B5EF4-FFF2-40B4-BE49-F238E27FC236}">
              <a16:creationId xmlns:a16="http://schemas.microsoft.com/office/drawing/2014/main" id="{84C7AD62-9E25-4D2F-8299-33C1871B6DB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2" name="Text Box 16">
          <a:extLst>
            <a:ext uri="{FF2B5EF4-FFF2-40B4-BE49-F238E27FC236}">
              <a16:creationId xmlns:a16="http://schemas.microsoft.com/office/drawing/2014/main" id="{A098AD16-9964-4B6F-AC55-ADA93DC7075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3" name="Text Box 17">
          <a:extLst>
            <a:ext uri="{FF2B5EF4-FFF2-40B4-BE49-F238E27FC236}">
              <a16:creationId xmlns:a16="http://schemas.microsoft.com/office/drawing/2014/main" id="{5A1CC58E-DA9E-4D9E-9402-932051D3EC5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4" name="Text Box 18">
          <a:extLst>
            <a:ext uri="{FF2B5EF4-FFF2-40B4-BE49-F238E27FC236}">
              <a16:creationId xmlns:a16="http://schemas.microsoft.com/office/drawing/2014/main" id="{A1C1873A-DCD4-44CB-8A51-91545D4F9E7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5" name="Text Box 19">
          <a:extLst>
            <a:ext uri="{FF2B5EF4-FFF2-40B4-BE49-F238E27FC236}">
              <a16:creationId xmlns:a16="http://schemas.microsoft.com/office/drawing/2014/main" id="{6693A820-625A-487B-B303-9F18DDAED02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6" name="Text Box 16">
          <a:extLst>
            <a:ext uri="{FF2B5EF4-FFF2-40B4-BE49-F238E27FC236}">
              <a16:creationId xmlns:a16="http://schemas.microsoft.com/office/drawing/2014/main" id="{2A123F25-92BD-4C71-A730-D7C7A6C51863}"/>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7" name="Text Box 17">
          <a:extLst>
            <a:ext uri="{FF2B5EF4-FFF2-40B4-BE49-F238E27FC236}">
              <a16:creationId xmlns:a16="http://schemas.microsoft.com/office/drawing/2014/main" id="{C9F1BC07-F1B4-45FE-9E47-8BE4AEDBCE3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8" name="Text Box 18">
          <a:extLst>
            <a:ext uri="{FF2B5EF4-FFF2-40B4-BE49-F238E27FC236}">
              <a16:creationId xmlns:a16="http://schemas.microsoft.com/office/drawing/2014/main" id="{2EB638F2-2898-489D-94A7-215404FAF90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9" name="Text Box 19">
          <a:extLst>
            <a:ext uri="{FF2B5EF4-FFF2-40B4-BE49-F238E27FC236}">
              <a16:creationId xmlns:a16="http://schemas.microsoft.com/office/drawing/2014/main" id="{7F0CB117-1C2F-4157-8A39-598AF4C9545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510" name="Text Box 15">
          <a:extLst>
            <a:ext uri="{FF2B5EF4-FFF2-40B4-BE49-F238E27FC236}">
              <a16:creationId xmlns:a16="http://schemas.microsoft.com/office/drawing/2014/main" id="{9A79B2B5-BCC4-411F-BC37-E7AFC1ADBE1F}"/>
            </a:ext>
          </a:extLst>
        </xdr:cNvPr>
        <xdr:cNvSpPr txBox="1">
          <a:spLocks noChangeArrowheads="1"/>
        </xdr:cNvSpPr>
      </xdr:nvSpPr>
      <xdr:spPr bwMode="auto">
        <a:xfrm>
          <a:off x="4743450" y="23564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511" name="Text Box 15">
          <a:extLst>
            <a:ext uri="{FF2B5EF4-FFF2-40B4-BE49-F238E27FC236}">
              <a16:creationId xmlns:a16="http://schemas.microsoft.com/office/drawing/2014/main" id="{B341AFC6-F22A-4184-BC48-6C6171BBCCF3}"/>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12" name="Text Box 15">
          <a:extLst>
            <a:ext uri="{FF2B5EF4-FFF2-40B4-BE49-F238E27FC236}">
              <a16:creationId xmlns:a16="http://schemas.microsoft.com/office/drawing/2014/main" id="{9540F9E9-71D9-436C-A598-A5A1F7118648}"/>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13" name="Text Box 15">
          <a:extLst>
            <a:ext uri="{FF2B5EF4-FFF2-40B4-BE49-F238E27FC236}">
              <a16:creationId xmlns:a16="http://schemas.microsoft.com/office/drawing/2014/main" id="{5A8796FB-B16B-496F-A712-7CE596659FAE}"/>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2514" name="Text Box 15">
          <a:extLst>
            <a:ext uri="{FF2B5EF4-FFF2-40B4-BE49-F238E27FC236}">
              <a16:creationId xmlns:a16="http://schemas.microsoft.com/office/drawing/2014/main" id="{CE6F58F6-F402-4F0F-A797-82E0B815DBCD}"/>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5" name="Text Box 16">
          <a:extLst>
            <a:ext uri="{FF2B5EF4-FFF2-40B4-BE49-F238E27FC236}">
              <a16:creationId xmlns:a16="http://schemas.microsoft.com/office/drawing/2014/main" id="{94FFF752-51E3-40CF-AC66-09957AC9550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6" name="Text Box 17">
          <a:extLst>
            <a:ext uri="{FF2B5EF4-FFF2-40B4-BE49-F238E27FC236}">
              <a16:creationId xmlns:a16="http://schemas.microsoft.com/office/drawing/2014/main" id="{57242B37-C3D0-4F15-A4D1-28250A6F48B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7" name="Text Box 18">
          <a:extLst>
            <a:ext uri="{FF2B5EF4-FFF2-40B4-BE49-F238E27FC236}">
              <a16:creationId xmlns:a16="http://schemas.microsoft.com/office/drawing/2014/main" id="{0EC9C041-8470-4A49-B639-61A8BEC5F66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8" name="Text Box 19">
          <a:extLst>
            <a:ext uri="{FF2B5EF4-FFF2-40B4-BE49-F238E27FC236}">
              <a16:creationId xmlns:a16="http://schemas.microsoft.com/office/drawing/2014/main" id="{707400F9-376B-468D-A99E-EA16C2712863}"/>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19" name="Text Box 16">
          <a:extLst>
            <a:ext uri="{FF2B5EF4-FFF2-40B4-BE49-F238E27FC236}">
              <a16:creationId xmlns:a16="http://schemas.microsoft.com/office/drawing/2014/main" id="{25D69323-B3A9-4543-A672-CC57EFA55807}"/>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0" name="Text Box 17">
          <a:extLst>
            <a:ext uri="{FF2B5EF4-FFF2-40B4-BE49-F238E27FC236}">
              <a16:creationId xmlns:a16="http://schemas.microsoft.com/office/drawing/2014/main" id="{C31A5CE7-2146-4740-9CD0-F7F606F1CE5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1" name="Text Box 18">
          <a:extLst>
            <a:ext uri="{FF2B5EF4-FFF2-40B4-BE49-F238E27FC236}">
              <a16:creationId xmlns:a16="http://schemas.microsoft.com/office/drawing/2014/main" id="{9603A1C1-FAE0-4AB9-A894-E9B59F95FF5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2" name="Text Box 19">
          <a:extLst>
            <a:ext uri="{FF2B5EF4-FFF2-40B4-BE49-F238E27FC236}">
              <a16:creationId xmlns:a16="http://schemas.microsoft.com/office/drawing/2014/main" id="{422CA89C-7DE5-452A-861E-5080CCB2A9C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3" name="Text Box 16">
          <a:extLst>
            <a:ext uri="{FF2B5EF4-FFF2-40B4-BE49-F238E27FC236}">
              <a16:creationId xmlns:a16="http://schemas.microsoft.com/office/drawing/2014/main" id="{2179FA26-DD34-46F6-BE85-BEF2A6C7D8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4" name="Text Box 17">
          <a:extLst>
            <a:ext uri="{FF2B5EF4-FFF2-40B4-BE49-F238E27FC236}">
              <a16:creationId xmlns:a16="http://schemas.microsoft.com/office/drawing/2014/main" id="{BF3BBBB2-BB42-4DA6-AD9C-0343AF7CB01F}"/>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5" name="Text Box 18">
          <a:extLst>
            <a:ext uri="{FF2B5EF4-FFF2-40B4-BE49-F238E27FC236}">
              <a16:creationId xmlns:a16="http://schemas.microsoft.com/office/drawing/2014/main" id="{3CC409BC-3D1D-4637-A54F-3CBAF6D3CB1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6" name="Text Box 19">
          <a:extLst>
            <a:ext uri="{FF2B5EF4-FFF2-40B4-BE49-F238E27FC236}">
              <a16:creationId xmlns:a16="http://schemas.microsoft.com/office/drawing/2014/main" id="{78AFD9E4-0D95-4A43-B0DC-20BB12B0F54B}"/>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27" name="Text Box 15">
          <a:extLst>
            <a:ext uri="{FF2B5EF4-FFF2-40B4-BE49-F238E27FC236}">
              <a16:creationId xmlns:a16="http://schemas.microsoft.com/office/drawing/2014/main" id="{36393688-E836-4129-9581-921C47E9C0B9}"/>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8" name="Text Box 16">
          <a:extLst>
            <a:ext uri="{FF2B5EF4-FFF2-40B4-BE49-F238E27FC236}">
              <a16:creationId xmlns:a16="http://schemas.microsoft.com/office/drawing/2014/main" id="{7FABF319-B89D-4192-9F96-3B6603223A9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9" name="Text Box 17">
          <a:extLst>
            <a:ext uri="{FF2B5EF4-FFF2-40B4-BE49-F238E27FC236}">
              <a16:creationId xmlns:a16="http://schemas.microsoft.com/office/drawing/2014/main" id="{CDE887D5-4452-4255-9EEF-9D281E1A065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0" name="Text Box 18">
          <a:extLst>
            <a:ext uri="{FF2B5EF4-FFF2-40B4-BE49-F238E27FC236}">
              <a16:creationId xmlns:a16="http://schemas.microsoft.com/office/drawing/2014/main" id="{7747141E-3141-4585-9DE6-A814152D03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1" name="Text Box 19">
          <a:extLst>
            <a:ext uri="{FF2B5EF4-FFF2-40B4-BE49-F238E27FC236}">
              <a16:creationId xmlns:a16="http://schemas.microsoft.com/office/drawing/2014/main" id="{A8857894-6151-4E89-8F95-85CB4E4EF6F2}"/>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504825</xdr:rowOff>
    </xdr:from>
    <xdr:ext cx="95250" cy="442269"/>
    <xdr:sp macro="" textlink="">
      <xdr:nvSpPr>
        <xdr:cNvPr id="2532" name="Text Box 15">
          <a:extLst>
            <a:ext uri="{FF2B5EF4-FFF2-40B4-BE49-F238E27FC236}">
              <a16:creationId xmlns:a16="http://schemas.microsoft.com/office/drawing/2014/main" id="{7B57CE0E-9B7B-460A-9B07-523E6192828B}"/>
            </a:ext>
          </a:extLst>
        </xdr:cNvPr>
        <xdr:cNvSpPr txBox="1">
          <a:spLocks noChangeArrowheads="1"/>
        </xdr:cNvSpPr>
      </xdr:nvSpPr>
      <xdr:spPr bwMode="auto">
        <a:xfrm>
          <a:off x="14363700" y="24307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3" name="Text Box 16">
          <a:extLst>
            <a:ext uri="{FF2B5EF4-FFF2-40B4-BE49-F238E27FC236}">
              <a16:creationId xmlns:a16="http://schemas.microsoft.com/office/drawing/2014/main" id="{16234FCF-1740-490D-A718-1F35EA5DFDE9}"/>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4" name="Text Box 17">
          <a:extLst>
            <a:ext uri="{FF2B5EF4-FFF2-40B4-BE49-F238E27FC236}">
              <a16:creationId xmlns:a16="http://schemas.microsoft.com/office/drawing/2014/main" id="{DC7D6BD1-D958-4DBC-8A1F-210BAD806B1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5" name="Text Box 18">
          <a:extLst>
            <a:ext uri="{FF2B5EF4-FFF2-40B4-BE49-F238E27FC236}">
              <a16:creationId xmlns:a16="http://schemas.microsoft.com/office/drawing/2014/main" id="{382AA0F1-8C90-440D-B914-AAE470F356F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6" name="Text Box 16">
          <a:extLst>
            <a:ext uri="{FF2B5EF4-FFF2-40B4-BE49-F238E27FC236}">
              <a16:creationId xmlns:a16="http://schemas.microsoft.com/office/drawing/2014/main" id="{E9D74AF1-5F2D-483B-BB2C-E30BF53CDCF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7" name="Text Box 17">
          <a:extLst>
            <a:ext uri="{FF2B5EF4-FFF2-40B4-BE49-F238E27FC236}">
              <a16:creationId xmlns:a16="http://schemas.microsoft.com/office/drawing/2014/main" id="{AD91FA5B-8FAA-4D20-8A32-4744C12789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8" name="Text Box 18">
          <a:extLst>
            <a:ext uri="{FF2B5EF4-FFF2-40B4-BE49-F238E27FC236}">
              <a16:creationId xmlns:a16="http://schemas.microsoft.com/office/drawing/2014/main" id="{2A75A17A-CAF1-4B5C-8C46-C954A49C62E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9" name="Text Box 19">
          <a:extLst>
            <a:ext uri="{FF2B5EF4-FFF2-40B4-BE49-F238E27FC236}">
              <a16:creationId xmlns:a16="http://schemas.microsoft.com/office/drawing/2014/main" id="{FC59DC5E-9227-4E80-91AE-6648142CA3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0" name="Text Box 16">
          <a:extLst>
            <a:ext uri="{FF2B5EF4-FFF2-40B4-BE49-F238E27FC236}">
              <a16:creationId xmlns:a16="http://schemas.microsoft.com/office/drawing/2014/main" id="{0B80C630-0493-4DBA-B12C-91896DB71F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1" name="Text Box 17">
          <a:extLst>
            <a:ext uri="{FF2B5EF4-FFF2-40B4-BE49-F238E27FC236}">
              <a16:creationId xmlns:a16="http://schemas.microsoft.com/office/drawing/2014/main" id="{87EF182F-D5A3-4F05-9191-E5D06E80A5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2" name="Text Box 18">
          <a:extLst>
            <a:ext uri="{FF2B5EF4-FFF2-40B4-BE49-F238E27FC236}">
              <a16:creationId xmlns:a16="http://schemas.microsoft.com/office/drawing/2014/main" id="{1B0E9F69-6652-4E7E-A531-4396B4AAC9BE}"/>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43" name="Text Box 15">
          <a:extLst>
            <a:ext uri="{FF2B5EF4-FFF2-40B4-BE49-F238E27FC236}">
              <a16:creationId xmlns:a16="http://schemas.microsoft.com/office/drawing/2014/main" id="{7A423961-3FC8-40F6-987F-4199AE33AAE3}"/>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4" name="Text Box 16">
          <a:extLst>
            <a:ext uri="{FF2B5EF4-FFF2-40B4-BE49-F238E27FC236}">
              <a16:creationId xmlns:a16="http://schemas.microsoft.com/office/drawing/2014/main" id="{00D04971-B80A-4EE4-A732-74D9A8A8EEF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5" name="Text Box 17">
          <a:extLst>
            <a:ext uri="{FF2B5EF4-FFF2-40B4-BE49-F238E27FC236}">
              <a16:creationId xmlns:a16="http://schemas.microsoft.com/office/drawing/2014/main" id="{7F303346-776A-4B8B-942A-369BF816F31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6" name="Text Box 18">
          <a:extLst>
            <a:ext uri="{FF2B5EF4-FFF2-40B4-BE49-F238E27FC236}">
              <a16:creationId xmlns:a16="http://schemas.microsoft.com/office/drawing/2014/main" id="{BDBAC2D7-D437-4BE4-8D0A-E64473ABACD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7" name="Text Box 19">
          <a:extLst>
            <a:ext uri="{FF2B5EF4-FFF2-40B4-BE49-F238E27FC236}">
              <a16:creationId xmlns:a16="http://schemas.microsoft.com/office/drawing/2014/main" id="{0F5A4F4B-DA18-40E9-88E6-C387D9833CC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8" name="Text Box 16">
          <a:extLst>
            <a:ext uri="{FF2B5EF4-FFF2-40B4-BE49-F238E27FC236}">
              <a16:creationId xmlns:a16="http://schemas.microsoft.com/office/drawing/2014/main" id="{4AF59C97-1C2E-44B2-A2CA-D68309E9448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9" name="Text Box 17">
          <a:extLst>
            <a:ext uri="{FF2B5EF4-FFF2-40B4-BE49-F238E27FC236}">
              <a16:creationId xmlns:a16="http://schemas.microsoft.com/office/drawing/2014/main" id="{B1D1C6CF-E109-4170-89AA-6351C4F6E5F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0" name="Text Box 18">
          <a:extLst>
            <a:ext uri="{FF2B5EF4-FFF2-40B4-BE49-F238E27FC236}">
              <a16:creationId xmlns:a16="http://schemas.microsoft.com/office/drawing/2014/main" id="{54C9F690-C498-4539-A25F-90D52F73D62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1" name="Text Box 19">
          <a:extLst>
            <a:ext uri="{FF2B5EF4-FFF2-40B4-BE49-F238E27FC236}">
              <a16:creationId xmlns:a16="http://schemas.microsoft.com/office/drawing/2014/main" id="{BFE24F6C-B041-4E22-A4BC-333AE7D90BC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2" name="Text Box 16">
          <a:extLst>
            <a:ext uri="{FF2B5EF4-FFF2-40B4-BE49-F238E27FC236}">
              <a16:creationId xmlns:a16="http://schemas.microsoft.com/office/drawing/2014/main" id="{F062F759-43E2-4B35-ACF4-03013773776A}"/>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3" name="Text Box 17">
          <a:extLst>
            <a:ext uri="{FF2B5EF4-FFF2-40B4-BE49-F238E27FC236}">
              <a16:creationId xmlns:a16="http://schemas.microsoft.com/office/drawing/2014/main" id="{5A91195E-768A-4F7C-844B-28C3EBC25359}"/>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4" name="Text Box 18">
          <a:extLst>
            <a:ext uri="{FF2B5EF4-FFF2-40B4-BE49-F238E27FC236}">
              <a16:creationId xmlns:a16="http://schemas.microsoft.com/office/drawing/2014/main" id="{522DFA6E-0D1C-4317-BC85-F6E5B11CD187}"/>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5" name="Text Box 19">
          <a:extLst>
            <a:ext uri="{FF2B5EF4-FFF2-40B4-BE49-F238E27FC236}">
              <a16:creationId xmlns:a16="http://schemas.microsoft.com/office/drawing/2014/main" id="{BA0803C1-7F55-48A7-9A97-56B3A0FF1BCE}"/>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56" name="Text Box 15">
          <a:extLst>
            <a:ext uri="{FF2B5EF4-FFF2-40B4-BE49-F238E27FC236}">
              <a16:creationId xmlns:a16="http://schemas.microsoft.com/office/drawing/2014/main" id="{C9920300-B9FA-48CE-B978-6A198E3AD600}"/>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7" name="Text Box 16">
          <a:extLst>
            <a:ext uri="{FF2B5EF4-FFF2-40B4-BE49-F238E27FC236}">
              <a16:creationId xmlns:a16="http://schemas.microsoft.com/office/drawing/2014/main" id="{49129199-CF57-4684-A18A-CFEAC3B3B64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8" name="Text Box 17">
          <a:extLst>
            <a:ext uri="{FF2B5EF4-FFF2-40B4-BE49-F238E27FC236}">
              <a16:creationId xmlns:a16="http://schemas.microsoft.com/office/drawing/2014/main" id="{8A0DE7D1-98CC-41B2-8F51-78886659FD8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9" name="Text Box 18">
          <a:extLst>
            <a:ext uri="{FF2B5EF4-FFF2-40B4-BE49-F238E27FC236}">
              <a16:creationId xmlns:a16="http://schemas.microsoft.com/office/drawing/2014/main" id="{6222DF60-FB03-4B3A-8620-6870EC1C275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60" name="Text Box 19">
          <a:extLst>
            <a:ext uri="{FF2B5EF4-FFF2-40B4-BE49-F238E27FC236}">
              <a16:creationId xmlns:a16="http://schemas.microsoft.com/office/drawing/2014/main" id="{7EC54DBC-48D8-4253-BF59-3F2E98A0336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1" name="Text Box 16">
          <a:extLst>
            <a:ext uri="{FF2B5EF4-FFF2-40B4-BE49-F238E27FC236}">
              <a16:creationId xmlns:a16="http://schemas.microsoft.com/office/drawing/2014/main" id="{24ED1808-D110-4CC2-B439-EB00E931DB9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2" name="Text Box 17">
          <a:extLst>
            <a:ext uri="{FF2B5EF4-FFF2-40B4-BE49-F238E27FC236}">
              <a16:creationId xmlns:a16="http://schemas.microsoft.com/office/drawing/2014/main" id="{1A044AE7-26F7-402C-ABED-D018B22B7F0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2563" name="Text Box 18">
          <a:extLst>
            <a:ext uri="{FF2B5EF4-FFF2-40B4-BE49-F238E27FC236}">
              <a16:creationId xmlns:a16="http://schemas.microsoft.com/office/drawing/2014/main" id="{28FBC280-6A9D-4966-A380-C5BCD3DD0A07}"/>
            </a:ext>
          </a:extLst>
        </xdr:cNvPr>
        <xdr:cNvSpPr txBox="1">
          <a:spLocks noChangeArrowheads="1"/>
        </xdr:cNvSpPr>
      </xdr:nvSpPr>
      <xdr:spPr bwMode="auto">
        <a:xfrm>
          <a:off x="14355762" y="25438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4" name="Text Box 16">
          <a:extLst>
            <a:ext uri="{FF2B5EF4-FFF2-40B4-BE49-F238E27FC236}">
              <a16:creationId xmlns:a16="http://schemas.microsoft.com/office/drawing/2014/main" id="{877AC0CB-040F-40EA-87CB-38497663FF8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5" name="Text Box 17">
          <a:extLst>
            <a:ext uri="{FF2B5EF4-FFF2-40B4-BE49-F238E27FC236}">
              <a16:creationId xmlns:a16="http://schemas.microsoft.com/office/drawing/2014/main" id="{DABB1541-814D-46E5-A4D6-1A8AA28633B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6" name="Text Box 18">
          <a:extLst>
            <a:ext uri="{FF2B5EF4-FFF2-40B4-BE49-F238E27FC236}">
              <a16:creationId xmlns:a16="http://schemas.microsoft.com/office/drawing/2014/main" id="{B6114B6D-1F90-4887-9EF7-B6E64EB1850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7" name="Text Box 19">
          <a:extLst>
            <a:ext uri="{FF2B5EF4-FFF2-40B4-BE49-F238E27FC236}">
              <a16:creationId xmlns:a16="http://schemas.microsoft.com/office/drawing/2014/main" id="{DC27FE2C-F515-4178-ACDD-2CBB98C64B6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8" name="Text Box 16">
          <a:extLst>
            <a:ext uri="{FF2B5EF4-FFF2-40B4-BE49-F238E27FC236}">
              <a16:creationId xmlns:a16="http://schemas.microsoft.com/office/drawing/2014/main" id="{B486710E-C8B4-4E88-9DEA-43424F3F1F4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69" name="Text Box 15">
          <a:extLst>
            <a:ext uri="{FF2B5EF4-FFF2-40B4-BE49-F238E27FC236}">
              <a16:creationId xmlns:a16="http://schemas.microsoft.com/office/drawing/2014/main" id="{086FAB4C-9FE7-4C0D-9774-BEB54A00E1CA}"/>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570" name="Text Box 15">
          <a:extLst>
            <a:ext uri="{FF2B5EF4-FFF2-40B4-BE49-F238E27FC236}">
              <a16:creationId xmlns:a16="http://schemas.microsoft.com/office/drawing/2014/main" id="{1D4465C3-7D95-4D82-B658-2FEB9A95D94B}"/>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571" name="Text Box 15">
          <a:extLst>
            <a:ext uri="{FF2B5EF4-FFF2-40B4-BE49-F238E27FC236}">
              <a16:creationId xmlns:a16="http://schemas.microsoft.com/office/drawing/2014/main" id="{B414A743-699E-4903-92ED-9C3824B50FE4}"/>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572" name="Text Box 15">
          <a:extLst>
            <a:ext uri="{FF2B5EF4-FFF2-40B4-BE49-F238E27FC236}">
              <a16:creationId xmlns:a16="http://schemas.microsoft.com/office/drawing/2014/main" id="{48E40511-9CD9-4304-B8BB-3A74A0BB0DF0}"/>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573" name="Text Box 15">
          <a:extLst>
            <a:ext uri="{FF2B5EF4-FFF2-40B4-BE49-F238E27FC236}">
              <a16:creationId xmlns:a16="http://schemas.microsoft.com/office/drawing/2014/main" id="{3822A86E-4412-4C5D-A820-53A10056E681}"/>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74" name="Text Box 15">
          <a:extLst>
            <a:ext uri="{FF2B5EF4-FFF2-40B4-BE49-F238E27FC236}">
              <a16:creationId xmlns:a16="http://schemas.microsoft.com/office/drawing/2014/main" id="{64DF8285-A6F2-4D91-B8D3-F66C73E463B6}"/>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5" name="Text Box 16">
          <a:extLst>
            <a:ext uri="{FF2B5EF4-FFF2-40B4-BE49-F238E27FC236}">
              <a16:creationId xmlns:a16="http://schemas.microsoft.com/office/drawing/2014/main" id="{84BD58D0-E599-40F4-9AB2-2F2A70D7EFA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6" name="Text Box 17">
          <a:extLst>
            <a:ext uri="{FF2B5EF4-FFF2-40B4-BE49-F238E27FC236}">
              <a16:creationId xmlns:a16="http://schemas.microsoft.com/office/drawing/2014/main" id="{9E0660D1-A01C-4E38-98A8-E2B15253536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7" name="Text Box 18">
          <a:extLst>
            <a:ext uri="{FF2B5EF4-FFF2-40B4-BE49-F238E27FC236}">
              <a16:creationId xmlns:a16="http://schemas.microsoft.com/office/drawing/2014/main" id="{08121961-582A-4FF8-B36C-9D5CC8E664E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8" name="Text Box 19">
          <a:extLst>
            <a:ext uri="{FF2B5EF4-FFF2-40B4-BE49-F238E27FC236}">
              <a16:creationId xmlns:a16="http://schemas.microsoft.com/office/drawing/2014/main" id="{E8A18008-4FB8-422F-8282-D660BB6AB11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79" name="Text Box 16">
          <a:extLst>
            <a:ext uri="{FF2B5EF4-FFF2-40B4-BE49-F238E27FC236}">
              <a16:creationId xmlns:a16="http://schemas.microsoft.com/office/drawing/2014/main" id="{4DA0D37D-4567-4A7B-8638-36B61FA6B37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0" name="Text Box 17">
          <a:extLst>
            <a:ext uri="{FF2B5EF4-FFF2-40B4-BE49-F238E27FC236}">
              <a16:creationId xmlns:a16="http://schemas.microsoft.com/office/drawing/2014/main" id="{C6729480-79A1-46A9-988C-807623D050F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1" name="Text Box 18">
          <a:extLst>
            <a:ext uri="{FF2B5EF4-FFF2-40B4-BE49-F238E27FC236}">
              <a16:creationId xmlns:a16="http://schemas.microsoft.com/office/drawing/2014/main" id="{29946AF4-C55E-4AAC-80D5-C123F1F9EEF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2" name="Text Box 19">
          <a:extLst>
            <a:ext uri="{FF2B5EF4-FFF2-40B4-BE49-F238E27FC236}">
              <a16:creationId xmlns:a16="http://schemas.microsoft.com/office/drawing/2014/main" id="{392CDFAA-2DC0-4F0A-8C4F-9FCD4F2CA93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3" name="Text Box 16">
          <a:extLst>
            <a:ext uri="{FF2B5EF4-FFF2-40B4-BE49-F238E27FC236}">
              <a16:creationId xmlns:a16="http://schemas.microsoft.com/office/drawing/2014/main" id="{046643B6-4559-445B-B728-7419AFAB73C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4" name="Text Box 17">
          <a:extLst>
            <a:ext uri="{FF2B5EF4-FFF2-40B4-BE49-F238E27FC236}">
              <a16:creationId xmlns:a16="http://schemas.microsoft.com/office/drawing/2014/main" id="{5FF9D750-80FA-48BA-B924-A57A736F38D0}"/>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5" name="Text Box 18">
          <a:extLst>
            <a:ext uri="{FF2B5EF4-FFF2-40B4-BE49-F238E27FC236}">
              <a16:creationId xmlns:a16="http://schemas.microsoft.com/office/drawing/2014/main" id="{158D1581-3BBE-420E-9787-BE9F91645E6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6" name="Text Box 19">
          <a:extLst>
            <a:ext uri="{FF2B5EF4-FFF2-40B4-BE49-F238E27FC236}">
              <a16:creationId xmlns:a16="http://schemas.microsoft.com/office/drawing/2014/main" id="{C5960F05-04EA-4B3C-A9D7-9451DCC42CD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587" name="Text Box 15">
          <a:extLst>
            <a:ext uri="{FF2B5EF4-FFF2-40B4-BE49-F238E27FC236}">
              <a16:creationId xmlns:a16="http://schemas.microsoft.com/office/drawing/2014/main" id="{2E83402E-840C-428C-8913-228EB1199B82}"/>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8" name="Text Box 16">
          <a:extLst>
            <a:ext uri="{FF2B5EF4-FFF2-40B4-BE49-F238E27FC236}">
              <a16:creationId xmlns:a16="http://schemas.microsoft.com/office/drawing/2014/main" id="{A8ED8538-F8E8-4CFF-A7FE-5A077BF949D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9" name="Text Box 17">
          <a:extLst>
            <a:ext uri="{FF2B5EF4-FFF2-40B4-BE49-F238E27FC236}">
              <a16:creationId xmlns:a16="http://schemas.microsoft.com/office/drawing/2014/main" id="{75E4E27F-90E0-4A28-B974-7082EF39790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0" name="Text Box 18">
          <a:extLst>
            <a:ext uri="{FF2B5EF4-FFF2-40B4-BE49-F238E27FC236}">
              <a16:creationId xmlns:a16="http://schemas.microsoft.com/office/drawing/2014/main" id="{5B14C6EE-8CC4-4E4B-AB6A-D1856B3EC1F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1" name="Text Box 19">
          <a:extLst>
            <a:ext uri="{FF2B5EF4-FFF2-40B4-BE49-F238E27FC236}">
              <a16:creationId xmlns:a16="http://schemas.microsoft.com/office/drawing/2014/main" id="{A3CC9534-2F26-43FC-B73E-CCB7D4F7D50E}"/>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2" name="Text Box 16">
          <a:extLst>
            <a:ext uri="{FF2B5EF4-FFF2-40B4-BE49-F238E27FC236}">
              <a16:creationId xmlns:a16="http://schemas.microsoft.com/office/drawing/2014/main" id="{1F302AF2-1809-4702-A698-2A12CC2E65E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3" name="Text Box 17">
          <a:extLst>
            <a:ext uri="{FF2B5EF4-FFF2-40B4-BE49-F238E27FC236}">
              <a16:creationId xmlns:a16="http://schemas.microsoft.com/office/drawing/2014/main" id="{F7A02057-047D-4B5B-9F51-A7A2B17D9D3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4" name="Text Box 18">
          <a:extLst>
            <a:ext uri="{FF2B5EF4-FFF2-40B4-BE49-F238E27FC236}">
              <a16:creationId xmlns:a16="http://schemas.microsoft.com/office/drawing/2014/main" id="{706ABBEB-576E-4096-85D3-01EB27294C3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5" name="Text Box 16">
          <a:extLst>
            <a:ext uri="{FF2B5EF4-FFF2-40B4-BE49-F238E27FC236}">
              <a16:creationId xmlns:a16="http://schemas.microsoft.com/office/drawing/2014/main" id="{99EAF1DB-9596-40C1-BF73-26131E2F6F8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6" name="Text Box 17">
          <a:extLst>
            <a:ext uri="{FF2B5EF4-FFF2-40B4-BE49-F238E27FC236}">
              <a16:creationId xmlns:a16="http://schemas.microsoft.com/office/drawing/2014/main" id="{F589887C-6349-4550-8611-AC97DED1E3A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7" name="Text Box 18">
          <a:extLst>
            <a:ext uri="{FF2B5EF4-FFF2-40B4-BE49-F238E27FC236}">
              <a16:creationId xmlns:a16="http://schemas.microsoft.com/office/drawing/2014/main" id="{BB931BA7-D710-4DC8-BFCD-AE01368D57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8" name="Text Box 19">
          <a:extLst>
            <a:ext uri="{FF2B5EF4-FFF2-40B4-BE49-F238E27FC236}">
              <a16:creationId xmlns:a16="http://schemas.microsoft.com/office/drawing/2014/main" id="{9CA86E9B-62A7-4E0E-A9D6-437271C231B6}"/>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9" name="Text Box 16">
          <a:extLst>
            <a:ext uri="{FF2B5EF4-FFF2-40B4-BE49-F238E27FC236}">
              <a16:creationId xmlns:a16="http://schemas.microsoft.com/office/drawing/2014/main" id="{C9E742A7-C45D-4842-B91C-4ED770BC51F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0" name="Text Box 17">
          <a:extLst>
            <a:ext uri="{FF2B5EF4-FFF2-40B4-BE49-F238E27FC236}">
              <a16:creationId xmlns:a16="http://schemas.microsoft.com/office/drawing/2014/main" id="{A04B4A6B-444C-4550-AE5A-471AECE9C35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1" name="Text Box 18">
          <a:extLst>
            <a:ext uri="{FF2B5EF4-FFF2-40B4-BE49-F238E27FC236}">
              <a16:creationId xmlns:a16="http://schemas.microsoft.com/office/drawing/2014/main" id="{DF65E922-1E55-47CF-ADA0-6EEF8AE831C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2" name="Text Box 19">
          <a:extLst>
            <a:ext uri="{FF2B5EF4-FFF2-40B4-BE49-F238E27FC236}">
              <a16:creationId xmlns:a16="http://schemas.microsoft.com/office/drawing/2014/main" id="{6A4FFC83-ABC5-4597-884D-2D865626D0A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603" name="Text Box 15">
          <a:extLst>
            <a:ext uri="{FF2B5EF4-FFF2-40B4-BE49-F238E27FC236}">
              <a16:creationId xmlns:a16="http://schemas.microsoft.com/office/drawing/2014/main" id="{FDFF9F55-853D-4FC6-B727-E05A1052E3F4}"/>
            </a:ext>
          </a:extLst>
        </xdr:cNvPr>
        <xdr:cNvSpPr txBox="1">
          <a:spLocks noChangeArrowheads="1"/>
        </xdr:cNvSpPr>
      </xdr:nvSpPr>
      <xdr:spPr bwMode="auto">
        <a:xfrm>
          <a:off x="4743450" y="25793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604" name="Text Box 15">
          <a:extLst>
            <a:ext uri="{FF2B5EF4-FFF2-40B4-BE49-F238E27FC236}">
              <a16:creationId xmlns:a16="http://schemas.microsoft.com/office/drawing/2014/main" id="{401DBC43-F791-4EAA-85A4-016B65F07E2B}"/>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05" name="Text Box 15">
          <a:extLst>
            <a:ext uri="{FF2B5EF4-FFF2-40B4-BE49-F238E27FC236}">
              <a16:creationId xmlns:a16="http://schemas.microsoft.com/office/drawing/2014/main" id="{35D6E47A-545F-4F64-93C3-CD3274E9D11D}"/>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06" name="Text Box 15">
          <a:extLst>
            <a:ext uri="{FF2B5EF4-FFF2-40B4-BE49-F238E27FC236}">
              <a16:creationId xmlns:a16="http://schemas.microsoft.com/office/drawing/2014/main" id="{E7094D23-4E70-40D2-9EDC-361796D82439}"/>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2607" name="Text Box 15">
          <a:extLst>
            <a:ext uri="{FF2B5EF4-FFF2-40B4-BE49-F238E27FC236}">
              <a16:creationId xmlns:a16="http://schemas.microsoft.com/office/drawing/2014/main" id="{E2BE6E30-596D-4A14-B855-C9DDE82C716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8" name="Text Box 16">
          <a:extLst>
            <a:ext uri="{FF2B5EF4-FFF2-40B4-BE49-F238E27FC236}">
              <a16:creationId xmlns:a16="http://schemas.microsoft.com/office/drawing/2014/main" id="{CC5FE9C6-A1D7-4BCC-B6B7-2096E26C66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9" name="Text Box 17">
          <a:extLst>
            <a:ext uri="{FF2B5EF4-FFF2-40B4-BE49-F238E27FC236}">
              <a16:creationId xmlns:a16="http://schemas.microsoft.com/office/drawing/2014/main" id="{FFDCC19A-B3FB-43C7-9174-A4BE373D25D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0" name="Text Box 18">
          <a:extLst>
            <a:ext uri="{FF2B5EF4-FFF2-40B4-BE49-F238E27FC236}">
              <a16:creationId xmlns:a16="http://schemas.microsoft.com/office/drawing/2014/main" id="{B8EE5358-FC5A-4880-A9C0-2661760F11F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1" name="Text Box 19">
          <a:extLst>
            <a:ext uri="{FF2B5EF4-FFF2-40B4-BE49-F238E27FC236}">
              <a16:creationId xmlns:a16="http://schemas.microsoft.com/office/drawing/2014/main" id="{47617202-F8AD-49E5-BE31-E2E13C95713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2" name="Text Box 16">
          <a:extLst>
            <a:ext uri="{FF2B5EF4-FFF2-40B4-BE49-F238E27FC236}">
              <a16:creationId xmlns:a16="http://schemas.microsoft.com/office/drawing/2014/main" id="{63A6C95A-D629-47F4-908D-E1CE553667F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3" name="Text Box 17">
          <a:extLst>
            <a:ext uri="{FF2B5EF4-FFF2-40B4-BE49-F238E27FC236}">
              <a16:creationId xmlns:a16="http://schemas.microsoft.com/office/drawing/2014/main" id="{6230F824-070F-40BD-B862-551D9C1D31C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4" name="Text Box 18">
          <a:extLst>
            <a:ext uri="{FF2B5EF4-FFF2-40B4-BE49-F238E27FC236}">
              <a16:creationId xmlns:a16="http://schemas.microsoft.com/office/drawing/2014/main" id="{0C1A51E4-E03E-45C9-AF91-B6DB5FF8BC5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5" name="Text Box 19">
          <a:extLst>
            <a:ext uri="{FF2B5EF4-FFF2-40B4-BE49-F238E27FC236}">
              <a16:creationId xmlns:a16="http://schemas.microsoft.com/office/drawing/2014/main" id="{E318F64B-6098-4F87-A062-0DBFB2115C3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6" name="Text Box 16">
          <a:extLst>
            <a:ext uri="{FF2B5EF4-FFF2-40B4-BE49-F238E27FC236}">
              <a16:creationId xmlns:a16="http://schemas.microsoft.com/office/drawing/2014/main" id="{A6099857-8BD9-429D-9980-821A309A2FC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7" name="Text Box 17">
          <a:extLst>
            <a:ext uri="{FF2B5EF4-FFF2-40B4-BE49-F238E27FC236}">
              <a16:creationId xmlns:a16="http://schemas.microsoft.com/office/drawing/2014/main" id="{76E8FE5E-A3B9-4C8F-BDD6-EFBBF3CFB14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8" name="Text Box 18">
          <a:extLst>
            <a:ext uri="{FF2B5EF4-FFF2-40B4-BE49-F238E27FC236}">
              <a16:creationId xmlns:a16="http://schemas.microsoft.com/office/drawing/2014/main" id="{186C62FC-FC48-42E2-8FF5-652B36279C8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9" name="Text Box 19">
          <a:extLst>
            <a:ext uri="{FF2B5EF4-FFF2-40B4-BE49-F238E27FC236}">
              <a16:creationId xmlns:a16="http://schemas.microsoft.com/office/drawing/2014/main" id="{C14BE3E8-0C54-44FA-8882-C329A039003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20" name="Text Box 15">
          <a:extLst>
            <a:ext uri="{FF2B5EF4-FFF2-40B4-BE49-F238E27FC236}">
              <a16:creationId xmlns:a16="http://schemas.microsoft.com/office/drawing/2014/main" id="{35B5CD2B-643B-40E2-A95E-02CF348BC799}"/>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1" name="Text Box 16">
          <a:extLst>
            <a:ext uri="{FF2B5EF4-FFF2-40B4-BE49-F238E27FC236}">
              <a16:creationId xmlns:a16="http://schemas.microsoft.com/office/drawing/2014/main" id="{6A7AC9F9-79AC-4FC0-8748-E97B127F3CB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2" name="Text Box 17">
          <a:extLst>
            <a:ext uri="{FF2B5EF4-FFF2-40B4-BE49-F238E27FC236}">
              <a16:creationId xmlns:a16="http://schemas.microsoft.com/office/drawing/2014/main" id="{EB8C5862-1041-4C2D-B9DF-B1A784DCD379}"/>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3" name="Text Box 18">
          <a:extLst>
            <a:ext uri="{FF2B5EF4-FFF2-40B4-BE49-F238E27FC236}">
              <a16:creationId xmlns:a16="http://schemas.microsoft.com/office/drawing/2014/main" id="{3A9D6ED4-59D2-4C4B-A00F-DAFFA96CB8C8}"/>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4" name="Text Box 19">
          <a:extLst>
            <a:ext uri="{FF2B5EF4-FFF2-40B4-BE49-F238E27FC236}">
              <a16:creationId xmlns:a16="http://schemas.microsoft.com/office/drawing/2014/main" id="{A1BC0D94-CB0B-4FCE-8930-92B90FF1AF8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504825</xdr:rowOff>
    </xdr:from>
    <xdr:ext cx="95250" cy="442269"/>
    <xdr:sp macro="" textlink="">
      <xdr:nvSpPr>
        <xdr:cNvPr id="2625" name="Text Box 15">
          <a:extLst>
            <a:ext uri="{FF2B5EF4-FFF2-40B4-BE49-F238E27FC236}">
              <a16:creationId xmlns:a16="http://schemas.microsoft.com/office/drawing/2014/main" id="{5B4F1DDE-ABAD-4D04-96C2-E3861779B33C}"/>
            </a:ext>
          </a:extLst>
        </xdr:cNvPr>
        <xdr:cNvSpPr txBox="1">
          <a:spLocks noChangeArrowheads="1"/>
        </xdr:cNvSpPr>
      </xdr:nvSpPr>
      <xdr:spPr bwMode="auto">
        <a:xfrm>
          <a:off x="14363700" y="26536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6" name="Text Box 16">
          <a:extLst>
            <a:ext uri="{FF2B5EF4-FFF2-40B4-BE49-F238E27FC236}">
              <a16:creationId xmlns:a16="http://schemas.microsoft.com/office/drawing/2014/main" id="{CD25330E-801A-4573-B52C-A77F2EA9AA2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7" name="Text Box 17">
          <a:extLst>
            <a:ext uri="{FF2B5EF4-FFF2-40B4-BE49-F238E27FC236}">
              <a16:creationId xmlns:a16="http://schemas.microsoft.com/office/drawing/2014/main" id="{A02A131A-F738-4F82-B9E4-D5128CE4495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8" name="Text Box 18">
          <a:extLst>
            <a:ext uri="{FF2B5EF4-FFF2-40B4-BE49-F238E27FC236}">
              <a16:creationId xmlns:a16="http://schemas.microsoft.com/office/drawing/2014/main" id="{592241BA-E928-418F-981C-F50B08888317}"/>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29" name="Text Box 16">
          <a:extLst>
            <a:ext uri="{FF2B5EF4-FFF2-40B4-BE49-F238E27FC236}">
              <a16:creationId xmlns:a16="http://schemas.microsoft.com/office/drawing/2014/main" id="{D0F85A45-6C62-45D0-9EF2-F642DA8F580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0" name="Text Box 17">
          <a:extLst>
            <a:ext uri="{FF2B5EF4-FFF2-40B4-BE49-F238E27FC236}">
              <a16:creationId xmlns:a16="http://schemas.microsoft.com/office/drawing/2014/main" id="{8DDA53AE-243D-41D7-BA67-8FA2B659020E}"/>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1" name="Text Box 18">
          <a:extLst>
            <a:ext uri="{FF2B5EF4-FFF2-40B4-BE49-F238E27FC236}">
              <a16:creationId xmlns:a16="http://schemas.microsoft.com/office/drawing/2014/main" id="{56E1F586-E92D-4073-B0D2-ED60E5181369}"/>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2" name="Text Box 19">
          <a:extLst>
            <a:ext uri="{FF2B5EF4-FFF2-40B4-BE49-F238E27FC236}">
              <a16:creationId xmlns:a16="http://schemas.microsoft.com/office/drawing/2014/main" id="{3A18F8B4-AA4F-41F7-A36E-4F3CB1A2743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3" name="Text Box 16">
          <a:extLst>
            <a:ext uri="{FF2B5EF4-FFF2-40B4-BE49-F238E27FC236}">
              <a16:creationId xmlns:a16="http://schemas.microsoft.com/office/drawing/2014/main" id="{0058FDFA-DA23-4F00-AFA3-0AA44415E91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4" name="Text Box 17">
          <a:extLst>
            <a:ext uri="{FF2B5EF4-FFF2-40B4-BE49-F238E27FC236}">
              <a16:creationId xmlns:a16="http://schemas.microsoft.com/office/drawing/2014/main" id="{8050DFFA-94BB-4FA4-B2F8-BCB2A0C0EC2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5" name="Text Box 18">
          <a:extLst>
            <a:ext uri="{FF2B5EF4-FFF2-40B4-BE49-F238E27FC236}">
              <a16:creationId xmlns:a16="http://schemas.microsoft.com/office/drawing/2014/main" id="{021D6231-4290-4FA4-81A8-B4FD6C9D4A0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36" name="Text Box 15">
          <a:extLst>
            <a:ext uri="{FF2B5EF4-FFF2-40B4-BE49-F238E27FC236}">
              <a16:creationId xmlns:a16="http://schemas.microsoft.com/office/drawing/2014/main" id="{649D8428-3420-49A7-897F-6812B6110A02}"/>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7" name="Text Box 16">
          <a:extLst>
            <a:ext uri="{FF2B5EF4-FFF2-40B4-BE49-F238E27FC236}">
              <a16:creationId xmlns:a16="http://schemas.microsoft.com/office/drawing/2014/main" id="{6391E2B7-0F9C-4E2E-9622-D63600C8110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8" name="Text Box 17">
          <a:extLst>
            <a:ext uri="{FF2B5EF4-FFF2-40B4-BE49-F238E27FC236}">
              <a16:creationId xmlns:a16="http://schemas.microsoft.com/office/drawing/2014/main" id="{B4211C22-37F1-438B-A318-1CEDCBB24FB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9" name="Text Box 18">
          <a:extLst>
            <a:ext uri="{FF2B5EF4-FFF2-40B4-BE49-F238E27FC236}">
              <a16:creationId xmlns:a16="http://schemas.microsoft.com/office/drawing/2014/main" id="{F8364879-7D9A-4BCA-B44C-8748FD1A6D1F}"/>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40" name="Text Box 19">
          <a:extLst>
            <a:ext uri="{FF2B5EF4-FFF2-40B4-BE49-F238E27FC236}">
              <a16:creationId xmlns:a16="http://schemas.microsoft.com/office/drawing/2014/main" id="{DC9BC5D9-09B2-4BB3-9AB8-FEEA3714DD3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1" name="Text Box 16">
          <a:extLst>
            <a:ext uri="{FF2B5EF4-FFF2-40B4-BE49-F238E27FC236}">
              <a16:creationId xmlns:a16="http://schemas.microsoft.com/office/drawing/2014/main" id="{CFA7FED8-C038-4C95-9D60-89CD3B6E3AF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2" name="Text Box 17">
          <a:extLst>
            <a:ext uri="{FF2B5EF4-FFF2-40B4-BE49-F238E27FC236}">
              <a16:creationId xmlns:a16="http://schemas.microsoft.com/office/drawing/2014/main" id="{F6FB4C3D-2C2F-4A97-ABC0-DC387BE8893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3" name="Text Box 18">
          <a:extLst>
            <a:ext uri="{FF2B5EF4-FFF2-40B4-BE49-F238E27FC236}">
              <a16:creationId xmlns:a16="http://schemas.microsoft.com/office/drawing/2014/main" id="{4DA6CBA2-3C5C-455E-B9A5-F24029D96B9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4" name="Text Box 19">
          <a:extLst>
            <a:ext uri="{FF2B5EF4-FFF2-40B4-BE49-F238E27FC236}">
              <a16:creationId xmlns:a16="http://schemas.microsoft.com/office/drawing/2014/main" id="{F8A2A1E8-AA92-44E8-AF2D-B36896C5785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5" name="Text Box 16">
          <a:extLst>
            <a:ext uri="{FF2B5EF4-FFF2-40B4-BE49-F238E27FC236}">
              <a16:creationId xmlns:a16="http://schemas.microsoft.com/office/drawing/2014/main" id="{31749577-EA33-447D-8388-5920E064A7F7}"/>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6" name="Text Box 17">
          <a:extLst>
            <a:ext uri="{FF2B5EF4-FFF2-40B4-BE49-F238E27FC236}">
              <a16:creationId xmlns:a16="http://schemas.microsoft.com/office/drawing/2014/main" id="{E8F0FFA9-A588-4CC9-B7EC-138B9EBA5A78}"/>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7" name="Text Box 18">
          <a:extLst>
            <a:ext uri="{FF2B5EF4-FFF2-40B4-BE49-F238E27FC236}">
              <a16:creationId xmlns:a16="http://schemas.microsoft.com/office/drawing/2014/main" id="{121B26B8-1CAE-4C0E-B3E6-399CCE06186C}"/>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8" name="Text Box 19">
          <a:extLst>
            <a:ext uri="{FF2B5EF4-FFF2-40B4-BE49-F238E27FC236}">
              <a16:creationId xmlns:a16="http://schemas.microsoft.com/office/drawing/2014/main" id="{BE19F2F0-63C3-4B6A-86ED-BDCC558559B4}"/>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49" name="Text Box 15">
          <a:extLst>
            <a:ext uri="{FF2B5EF4-FFF2-40B4-BE49-F238E27FC236}">
              <a16:creationId xmlns:a16="http://schemas.microsoft.com/office/drawing/2014/main" id="{26F87E6F-7146-4889-92B2-1410E1A6363F}"/>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0" name="Text Box 16">
          <a:extLst>
            <a:ext uri="{FF2B5EF4-FFF2-40B4-BE49-F238E27FC236}">
              <a16:creationId xmlns:a16="http://schemas.microsoft.com/office/drawing/2014/main" id="{392C3FA4-3C32-4805-9ECE-4910D1D202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1" name="Text Box 17">
          <a:extLst>
            <a:ext uri="{FF2B5EF4-FFF2-40B4-BE49-F238E27FC236}">
              <a16:creationId xmlns:a16="http://schemas.microsoft.com/office/drawing/2014/main" id="{C45C5DC4-97CB-4E96-B016-DE44C28D487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2" name="Text Box 18">
          <a:extLst>
            <a:ext uri="{FF2B5EF4-FFF2-40B4-BE49-F238E27FC236}">
              <a16:creationId xmlns:a16="http://schemas.microsoft.com/office/drawing/2014/main" id="{FC5A1F9D-7018-44E1-92EB-0EFD2293D1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3" name="Text Box 19">
          <a:extLst>
            <a:ext uri="{FF2B5EF4-FFF2-40B4-BE49-F238E27FC236}">
              <a16:creationId xmlns:a16="http://schemas.microsoft.com/office/drawing/2014/main" id="{6875C1E2-A236-44AE-9ADC-8F0F648429C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4" name="Text Box 16">
          <a:extLst>
            <a:ext uri="{FF2B5EF4-FFF2-40B4-BE49-F238E27FC236}">
              <a16:creationId xmlns:a16="http://schemas.microsoft.com/office/drawing/2014/main" id="{F9D8A00F-2DD5-4ADA-A9BD-BE7914F67A6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5" name="Text Box 17">
          <a:extLst>
            <a:ext uri="{FF2B5EF4-FFF2-40B4-BE49-F238E27FC236}">
              <a16:creationId xmlns:a16="http://schemas.microsoft.com/office/drawing/2014/main" id="{1D4521F1-8D85-4E06-B4C9-85E06D46346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2656" name="Text Box 18">
          <a:extLst>
            <a:ext uri="{FF2B5EF4-FFF2-40B4-BE49-F238E27FC236}">
              <a16:creationId xmlns:a16="http://schemas.microsoft.com/office/drawing/2014/main" id="{0588A6B8-E1CE-4BEB-B7A4-BB10813DF438}"/>
            </a:ext>
          </a:extLst>
        </xdr:cNvPr>
        <xdr:cNvSpPr txBox="1">
          <a:spLocks noChangeArrowheads="1"/>
        </xdr:cNvSpPr>
      </xdr:nvSpPr>
      <xdr:spPr bwMode="auto">
        <a:xfrm>
          <a:off x="14355762" y="27666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7" name="Text Box 16">
          <a:extLst>
            <a:ext uri="{FF2B5EF4-FFF2-40B4-BE49-F238E27FC236}">
              <a16:creationId xmlns:a16="http://schemas.microsoft.com/office/drawing/2014/main" id="{098F3B4A-CA34-4D60-AB89-AEC612159E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8" name="Text Box 17">
          <a:extLst>
            <a:ext uri="{FF2B5EF4-FFF2-40B4-BE49-F238E27FC236}">
              <a16:creationId xmlns:a16="http://schemas.microsoft.com/office/drawing/2014/main" id="{0544471D-2ABC-47FE-8A5D-17B42306D1D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9" name="Text Box 18">
          <a:extLst>
            <a:ext uri="{FF2B5EF4-FFF2-40B4-BE49-F238E27FC236}">
              <a16:creationId xmlns:a16="http://schemas.microsoft.com/office/drawing/2014/main" id="{FC6F6FCD-CC1A-40B9-91A5-2E30D3E08B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0" name="Text Box 19">
          <a:extLst>
            <a:ext uri="{FF2B5EF4-FFF2-40B4-BE49-F238E27FC236}">
              <a16:creationId xmlns:a16="http://schemas.microsoft.com/office/drawing/2014/main" id="{E9DBA7FC-9E10-4FC1-AC86-50DED5D5FB9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1" name="Text Box 16">
          <a:extLst>
            <a:ext uri="{FF2B5EF4-FFF2-40B4-BE49-F238E27FC236}">
              <a16:creationId xmlns:a16="http://schemas.microsoft.com/office/drawing/2014/main" id="{B492BF0A-194E-47BF-8327-DB7D1F6F058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2" name="Text Box 15">
          <a:extLst>
            <a:ext uri="{FF2B5EF4-FFF2-40B4-BE49-F238E27FC236}">
              <a16:creationId xmlns:a16="http://schemas.microsoft.com/office/drawing/2014/main" id="{B28FBD6D-028B-4FF9-9B63-2B0C08F30D51}"/>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663" name="Text Box 15">
          <a:extLst>
            <a:ext uri="{FF2B5EF4-FFF2-40B4-BE49-F238E27FC236}">
              <a16:creationId xmlns:a16="http://schemas.microsoft.com/office/drawing/2014/main" id="{4D77038B-245F-411B-8B17-ADEDA0260D8C}"/>
            </a:ext>
          </a:extLst>
        </xdr:cNvPr>
        <xdr:cNvSpPr txBox="1">
          <a:spLocks noChangeArrowheads="1"/>
        </xdr:cNvSpPr>
      </xdr:nvSpPr>
      <xdr:spPr bwMode="auto">
        <a:xfrm>
          <a:off x="4743450" y="28022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64" name="Text Box 15">
          <a:extLst>
            <a:ext uri="{FF2B5EF4-FFF2-40B4-BE49-F238E27FC236}">
              <a16:creationId xmlns:a16="http://schemas.microsoft.com/office/drawing/2014/main" id="{99250638-65BA-4A3F-B175-FDAF4E48A971}"/>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65" name="Text Box 15">
          <a:extLst>
            <a:ext uri="{FF2B5EF4-FFF2-40B4-BE49-F238E27FC236}">
              <a16:creationId xmlns:a16="http://schemas.microsoft.com/office/drawing/2014/main" id="{279CB58F-BBAA-4F29-B7AC-3705109C9C01}"/>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66" name="Text Box 15">
          <a:extLst>
            <a:ext uri="{FF2B5EF4-FFF2-40B4-BE49-F238E27FC236}">
              <a16:creationId xmlns:a16="http://schemas.microsoft.com/office/drawing/2014/main" id="{6DC21C6C-A7CD-4EEB-828A-5092530DE2CA}"/>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7" name="Text Box 15">
          <a:extLst>
            <a:ext uri="{FF2B5EF4-FFF2-40B4-BE49-F238E27FC236}">
              <a16:creationId xmlns:a16="http://schemas.microsoft.com/office/drawing/2014/main" id="{41EFB22E-3005-45C5-8DE6-43A8CB65E82C}"/>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8" name="Text Box 16">
          <a:extLst>
            <a:ext uri="{FF2B5EF4-FFF2-40B4-BE49-F238E27FC236}">
              <a16:creationId xmlns:a16="http://schemas.microsoft.com/office/drawing/2014/main" id="{5646BE66-1CF2-4813-A9D1-98988D02C7E4}"/>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9" name="Text Box 17">
          <a:extLst>
            <a:ext uri="{FF2B5EF4-FFF2-40B4-BE49-F238E27FC236}">
              <a16:creationId xmlns:a16="http://schemas.microsoft.com/office/drawing/2014/main" id="{BAFB3FC9-C508-4E1B-B3A8-30504BA4715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0" name="Text Box 18">
          <a:extLst>
            <a:ext uri="{FF2B5EF4-FFF2-40B4-BE49-F238E27FC236}">
              <a16:creationId xmlns:a16="http://schemas.microsoft.com/office/drawing/2014/main" id="{11AB79CC-FF43-46B1-A673-739D80B3BE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1" name="Text Box 19">
          <a:extLst>
            <a:ext uri="{FF2B5EF4-FFF2-40B4-BE49-F238E27FC236}">
              <a16:creationId xmlns:a16="http://schemas.microsoft.com/office/drawing/2014/main" id="{AC1CE93B-3F1D-42C4-B943-C3B47CB05B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2" name="Text Box 16">
          <a:extLst>
            <a:ext uri="{FF2B5EF4-FFF2-40B4-BE49-F238E27FC236}">
              <a16:creationId xmlns:a16="http://schemas.microsoft.com/office/drawing/2014/main" id="{B30E4884-7C0D-4F21-8492-D38D8CE56E5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3" name="Text Box 17">
          <a:extLst>
            <a:ext uri="{FF2B5EF4-FFF2-40B4-BE49-F238E27FC236}">
              <a16:creationId xmlns:a16="http://schemas.microsoft.com/office/drawing/2014/main" id="{84C36261-D9DC-49AE-9767-39F8A8E9562E}"/>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4" name="Text Box 18">
          <a:extLst>
            <a:ext uri="{FF2B5EF4-FFF2-40B4-BE49-F238E27FC236}">
              <a16:creationId xmlns:a16="http://schemas.microsoft.com/office/drawing/2014/main" id="{5F2096AB-228B-4BC9-BC11-74ABA132BD5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5" name="Text Box 19">
          <a:extLst>
            <a:ext uri="{FF2B5EF4-FFF2-40B4-BE49-F238E27FC236}">
              <a16:creationId xmlns:a16="http://schemas.microsoft.com/office/drawing/2014/main" id="{371D54F8-6C4D-4DAA-9BBD-77BBA0DEA8B7}"/>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6" name="Text Box 16">
          <a:extLst>
            <a:ext uri="{FF2B5EF4-FFF2-40B4-BE49-F238E27FC236}">
              <a16:creationId xmlns:a16="http://schemas.microsoft.com/office/drawing/2014/main" id="{15ED109A-6D90-44C6-B0CA-564E16467B58}"/>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7" name="Text Box 17">
          <a:extLst>
            <a:ext uri="{FF2B5EF4-FFF2-40B4-BE49-F238E27FC236}">
              <a16:creationId xmlns:a16="http://schemas.microsoft.com/office/drawing/2014/main" id="{4ED9CC66-04BB-4680-A14E-23D980F7BDC6}"/>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8" name="Text Box 18">
          <a:extLst>
            <a:ext uri="{FF2B5EF4-FFF2-40B4-BE49-F238E27FC236}">
              <a16:creationId xmlns:a16="http://schemas.microsoft.com/office/drawing/2014/main" id="{DC347F08-E88C-4B20-A529-5D794ADD27CF}"/>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9" name="Text Box 19">
          <a:extLst>
            <a:ext uri="{FF2B5EF4-FFF2-40B4-BE49-F238E27FC236}">
              <a16:creationId xmlns:a16="http://schemas.microsoft.com/office/drawing/2014/main" id="{9BA9F9DE-C0C5-4D6C-9B2D-7111587AAF39}"/>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680" name="Text Box 15">
          <a:extLst>
            <a:ext uri="{FF2B5EF4-FFF2-40B4-BE49-F238E27FC236}">
              <a16:creationId xmlns:a16="http://schemas.microsoft.com/office/drawing/2014/main" id="{2C002C01-C412-4C11-9CA0-2227C0C64A59}"/>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1" name="Text Box 16">
          <a:extLst>
            <a:ext uri="{FF2B5EF4-FFF2-40B4-BE49-F238E27FC236}">
              <a16:creationId xmlns:a16="http://schemas.microsoft.com/office/drawing/2014/main" id="{CE2656D2-CFAC-4DC2-B684-653F651C34E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2" name="Text Box 17">
          <a:extLst>
            <a:ext uri="{FF2B5EF4-FFF2-40B4-BE49-F238E27FC236}">
              <a16:creationId xmlns:a16="http://schemas.microsoft.com/office/drawing/2014/main" id="{673F7586-35B5-439A-AF03-EE636F5832F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3" name="Text Box 18">
          <a:extLst>
            <a:ext uri="{FF2B5EF4-FFF2-40B4-BE49-F238E27FC236}">
              <a16:creationId xmlns:a16="http://schemas.microsoft.com/office/drawing/2014/main" id="{03B0AEA2-AD4D-4387-B079-AA0CBF7B100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4" name="Text Box 19">
          <a:extLst>
            <a:ext uri="{FF2B5EF4-FFF2-40B4-BE49-F238E27FC236}">
              <a16:creationId xmlns:a16="http://schemas.microsoft.com/office/drawing/2014/main" id="{0DF5B961-96C9-486D-9379-DD27FEFA74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5" name="Text Box 16">
          <a:extLst>
            <a:ext uri="{FF2B5EF4-FFF2-40B4-BE49-F238E27FC236}">
              <a16:creationId xmlns:a16="http://schemas.microsoft.com/office/drawing/2014/main" id="{5248E08A-4051-4A2E-BD3A-9FEE1C07658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6" name="Text Box 17">
          <a:extLst>
            <a:ext uri="{FF2B5EF4-FFF2-40B4-BE49-F238E27FC236}">
              <a16:creationId xmlns:a16="http://schemas.microsoft.com/office/drawing/2014/main" id="{734B4B32-13F8-449F-82C9-D9316718EC3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7" name="Text Box 18">
          <a:extLst>
            <a:ext uri="{FF2B5EF4-FFF2-40B4-BE49-F238E27FC236}">
              <a16:creationId xmlns:a16="http://schemas.microsoft.com/office/drawing/2014/main" id="{AE85FB35-4829-4D61-A690-1F8995C7CEE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8" name="Text Box 16">
          <a:extLst>
            <a:ext uri="{FF2B5EF4-FFF2-40B4-BE49-F238E27FC236}">
              <a16:creationId xmlns:a16="http://schemas.microsoft.com/office/drawing/2014/main" id="{690B6663-8402-49CE-B1E4-9DFD6EAB87D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9" name="Text Box 17">
          <a:extLst>
            <a:ext uri="{FF2B5EF4-FFF2-40B4-BE49-F238E27FC236}">
              <a16:creationId xmlns:a16="http://schemas.microsoft.com/office/drawing/2014/main" id="{395E3B2D-7057-4DAB-96D9-EEC7A02A4A1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0" name="Text Box 18">
          <a:extLst>
            <a:ext uri="{FF2B5EF4-FFF2-40B4-BE49-F238E27FC236}">
              <a16:creationId xmlns:a16="http://schemas.microsoft.com/office/drawing/2014/main" id="{B455CA96-31E1-410A-85A1-FF66870C59A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1" name="Text Box 19">
          <a:extLst>
            <a:ext uri="{FF2B5EF4-FFF2-40B4-BE49-F238E27FC236}">
              <a16:creationId xmlns:a16="http://schemas.microsoft.com/office/drawing/2014/main" id="{08238AC7-9C3E-4368-88E2-495B1F374D41}"/>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2" name="Text Box 16">
          <a:extLst>
            <a:ext uri="{FF2B5EF4-FFF2-40B4-BE49-F238E27FC236}">
              <a16:creationId xmlns:a16="http://schemas.microsoft.com/office/drawing/2014/main" id="{A3598D7B-4C44-4BA2-B709-14F072AB56C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3" name="Text Box 17">
          <a:extLst>
            <a:ext uri="{FF2B5EF4-FFF2-40B4-BE49-F238E27FC236}">
              <a16:creationId xmlns:a16="http://schemas.microsoft.com/office/drawing/2014/main" id="{BD8F5A82-5E80-491D-B437-255F9BB8E67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4" name="Text Box 18">
          <a:extLst>
            <a:ext uri="{FF2B5EF4-FFF2-40B4-BE49-F238E27FC236}">
              <a16:creationId xmlns:a16="http://schemas.microsoft.com/office/drawing/2014/main" id="{8F1D537E-8BB9-4CC4-B03C-D826FF24722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5" name="Text Box 19">
          <a:extLst>
            <a:ext uri="{FF2B5EF4-FFF2-40B4-BE49-F238E27FC236}">
              <a16:creationId xmlns:a16="http://schemas.microsoft.com/office/drawing/2014/main" id="{2CF7656B-C13E-47B6-93D5-A2AB5C34E22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696" name="Text Box 15">
          <a:extLst>
            <a:ext uri="{FF2B5EF4-FFF2-40B4-BE49-F238E27FC236}">
              <a16:creationId xmlns:a16="http://schemas.microsoft.com/office/drawing/2014/main" id="{7228F28A-EA6E-4730-ADA7-D61FF5578F32}"/>
            </a:ext>
          </a:extLst>
        </xdr:cNvPr>
        <xdr:cNvSpPr txBox="1">
          <a:spLocks noChangeArrowheads="1"/>
        </xdr:cNvSpPr>
      </xdr:nvSpPr>
      <xdr:spPr bwMode="auto">
        <a:xfrm>
          <a:off x="4743450" y="28022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97" name="Text Box 15">
          <a:extLst>
            <a:ext uri="{FF2B5EF4-FFF2-40B4-BE49-F238E27FC236}">
              <a16:creationId xmlns:a16="http://schemas.microsoft.com/office/drawing/2014/main" id="{841B4AE4-FB48-45CA-8D4E-93DAC9412FF6}"/>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98" name="Text Box 15">
          <a:extLst>
            <a:ext uri="{FF2B5EF4-FFF2-40B4-BE49-F238E27FC236}">
              <a16:creationId xmlns:a16="http://schemas.microsoft.com/office/drawing/2014/main" id="{5A4B97CD-F7F2-4477-9BF9-FE102F47AC38}"/>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99" name="Text Box 15">
          <a:extLst>
            <a:ext uri="{FF2B5EF4-FFF2-40B4-BE49-F238E27FC236}">
              <a16:creationId xmlns:a16="http://schemas.microsoft.com/office/drawing/2014/main" id="{27763E5B-4E6F-472A-A713-BCCCE758D5D8}"/>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213632"/>
    <xdr:sp macro="" textlink="">
      <xdr:nvSpPr>
        <xdr:cNvPr id="2700" name="Text Box 15">
          <a:extLst>
            <a:ext uri="{FF2B5EF4-FFF2-40B4-BE49-F238E27FC236}">
              <a16:creationId xmlns:a16="http://schemas.microsoft.com/office/drawing/2014/main" id="{0220F6DB-CBDE-41E8-AB45-DC30CE0E9122}"/>
            </a:ext>
          </a:extLst>
        </xdr:cNvPr>
        <xdr:cNvSpPr txBox="1">
          <a:spLocks noChangeArrowheads="1"/>
        </xdr:cNvSpPr>
      </xdr:nvSpPr>
      <xdr:spPr bwMode="auto">
        <a:xfrm>
          <a:off x="1436370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1" name="Text Box 16">
          <a:extLst>
            <a:ext uri="{FF2B5EF4-FFF2-40B4-BE49-F238E27FC236}">
              <a16:creationId xmlns:a16="http://schemas.microsoft.com/office/drawing/2014/main" id="{FA42BC81-E186-4513-921A-98B88DD5599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2" name="Text Box 17">
          <a:extLst>
            <a:ext uri="{FF2B5EF4-FFF2-40B4-BE49-F238E27FC236}">
              <a16:creationId xmlns:a16="http://schemas.microsoft.com/office/drawing/2014/main" id="{A5D928CD-5D5B-4248-B2B1-176771ACBE1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3" name="Text Box 18">
          <a:extLst>
            <a:ext uri="{FF2B5EF4-FFF2-40B4-BE49-F238E27FC236}">
              <a16:creationId xmlns:a16="http://schemas.microsoft.com/office/drawing/2014/main" id="{76FA0312-B4FD-4E9C-83B0-EC1B2EF829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4" name="Text Box 19">
          <a:extLst>
            <a:ext uri="{FF2B5EF4-FFF2-40B4-BE49-F238E27FC236}">
              <a16:creationId xmlns:a16="http://schemas.microsoft.com/office/drawing/2014/main" id="{CE4E1668-6626-435E-BF52-DD4B69C28F1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5" name="Text Box 16">
          <a:extLst>
            <a:ext uri="{FF2B5EF4-FFF2-40B4-BE49-F238E27FC236}">
              <a16:creationId xmlns:a16="http://schemas.microsoft.com/office/drawing/2014/main" id="{BD96C3BC-83C5-4DF9-B216-434174DD010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6" name="Text Box 17">
          <a:extLst>
            <a:ext uri="{FF2B5EF4-FFF2-40B4-BE49-F238E27FC236}">
              <a16:creationId xmlns:a16="http://schemas.microsoft.com/office/drawing/2014/main" id="{412391E4-BAF6-41BE-B82E-B343D90BD20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7" name="Text Box 18">
          <a:extLst>
            <a:ext uri="{FF2B5EF4-FFF2-40B4-BE49-F238E27FC236}">
              <a16:creationId xmlns:a16="http://schemas.microsoft.com/office/drawing/2014/main" id="{55E35F9F-26F4-4BD9-9364-FD413DDD174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8" name="Text Box 19">
          <a:extLst>
            <a:ext uri="{FF2B5EF4-FFF2-40B4-BE49-F238E27FC236}">
              <a16:creationId xmlns:a16="http://schemas.microsoft.com/office/drawing/2014/main" id="{E7218B8C-AB0B-40FD-B5DD-44903C3E3481}"/>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09" name="Text Box 16">
          <a:extLst>
            <a:ext uri="{FF2B5EF4-FFF2-40B4-BE49-F238E27FC236}">
              <a16:creationId xmlns:a16="http://schemas.microsoft.com/office/drawing/2014/main" id="{B01FE8CC-9F6E-4B4C-80E3-B40481B86032}"/>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0" name="Text Box 17">
          <a:extLst>
            <a:ext uri="{FF2B5EF4-FFF2-40B4-BE49-F238E27FC236}">
              <a16:creationId xmlns:a16="http://schemas.microsoft.com/office/drawing/2014/main" id="{A30C5978-3DD3-4A10-9171-E8A31A6A2DFB}"/>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1" name="Text Box 18">
          <a:extLst>
            <a:ext uri="{FF2B5EF4-FFF2-40B4-BE49-F238E27FC236}">
              <a16:creationId xmlns:a16="http://schemas.microsoft.com/office/drawing/2014/main" id="{488EA5D6-900B-4B6F-A1AD-367695448D05}"/>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2" name="Text Box 19">
          <a:extLst>
            <a:ext uri="{FF2B5EF4-FFF2-40B4-BE49-F238E27FC236}">
              <a16:creationId xmlns:a16="http://schemas.microsoft.com/office/drawing/2014/main" id="{ABDFEDA2-D8E7-41C3-BDBF-4818D18E0541}"/>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13" name="Text Box 15">
          <a:extLst>
            <a:ext uri="{FF2B5EF4-FFF2-40B4-BE49-F238E27FC236}">
              <a16:creationId xmlns:a16="http://schemas.microsoft.com/office/drawing/2014/main" id="{471CEDFF-E2CD-4E7C-A964-BEEC69AA06BD}"/>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4" name="Text Box 16">
          <a:extLst>
            <a:ext uri="{FF2B5EF4-FFF2-40B4-BE49-F238E27FC236}">
              <a16:creationId xmlns:a16="http://schemas.microsoft.com/office/drawing/2014/main" id="{ED72504A-A91C-4282-A247-9E4DF1D22709}"/>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5" name="Text Box 17">
          <a:extLst>
            <a:ext uri="{FF2B5EF4-FFF2-40B4-BE49-F238E27FC236}">
              <a16:creationId xmlns:a16="http://schemas.microsoft.com/office/drawing/2014/main" id="{4BB190B0-1786-475E-A3F9-634D23B5D08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6" name="Text Box 18">
          <a:extLst>
            <a:ext uri="{FF2B5EF4-FFF2-40B4-BE49-F238E27FC236}">
              <a16:creationId xmlns:a16="http://schemas.microsoft.com/office/drawing/2014/main" id="{6CCA58E0-65B4-4B1C-8E01-53B5E39B90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7" name="Text Box 19">
          <a:extLst>
            <a:ext uri="{FF2B5EF4-FFF2-40B4-BE49-F238E27FC236}">
              <a16:creationId xmlns:a16="http://schemas.microsoft.com/office/drawing/2014/main" id="{750E8294-B230-4EAD-BBB3-04B04D974E3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504825</xdr:rowOff>
    </xdr:from>
    <xdr:ext cx="95250" cy="442269"/>
    <xdr:sp macro="" textlink="">
      <xdr:nvSpPr>
        <xdr:cNvPr id="2718" name="Text Box 15">
          <a:extLst>
            <a:ext uri="{FF2B5EF4-FFF2-40B4-BE49-F238E27FC236}">
              <a16:creationId xmlns:a16="http://schemas.microsoft.com/office/drawing/2014/main" id="{422F92D1-0528-452B-A7C8-C8C60195B446}"/>
            </a:ext>
          </a:extLst>
        </xdr:cNvPr>
        <xdr:cNvSpPr txBox="1">
          <a:spLocks noChangeArrowheads="1"/>
        </xdr:cNvSpPr>
      </xdr:nvSpPr>
      <xdr:spPr bwMode="auto">
        <a:xfrm>
          <a:off x="14363700" y="28765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19" name="Text Box 16">
          <a:extLst>
            <a:ext uri="{FF2B5EF4-FFF2-40B4-BE49-F238E27FC236}">
              <a16:creationId xmlns:a16="http://schemas.microsoft.com/office/drawing/2014/main" id="{407EC366-795C-4E03-A689-E892B2160DD9}"/>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0" name="Text Box 17">
          <a:extLst>
            <a:ext uri="{FF2B5EF4-FFF2-40B4-BE49-F238E27FC236}">
              <a16:creationId xmlns:a16="http://schemas.microsoft.com/office/drawing/2014/main" id="{B312480B-C16A-41D6-8C09-A88B06C790A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1" name="Text Box 18">
          <a:extLst>
            <a:ext uri="{FF2B5EF4-FFF2-40B4-BE49-F238E27FC236}">
              <a16:creationId xmlns:a16="http://schemas.microsoft.com/office/drawing/2014/main" id="{C53DDEC6-2A5A-4B39-8A83-06952AE9939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2" name="Text Box 16">
          <a:extLst>
            <a:ext uri="{FF2B5EF4-FFF2-40B4-BE49-F238E27FC236}">
              <a16:creationId xmlns:a16="http://schemas.microsoft.com/office/drawing/2014/main" id="{47F788F6-C479-4451-B6BB-93BC524B6B4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3" name="Text Box 17">
          <a:extLst>
            <a:ext uri="{FF2B5EF4-FFF2-40B4-BE49-F238E27FC236}">
              <a16:creationId xmlns:a16="http://schemas.microsoft.com/office/drawing/2014/main" id="{EC9CF8C0-BBBA-4371-B384-DEEE7EBC83A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4" name="Text Box 18">
          <a:extLst>
            <a:ext uri="{FF2B5EF4-FFF2-40B4-BE49-F238E27FC236}">
              <a16:creationId xmlns:a16="http://schemas.microsoft.com/office/drawing/2014/main" id="{B6B2E066-5582-4813-B1D6-3CCA73317F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5" name="Text Box 19">
          <a:extLst>
            <a:ext uri="{FF2B5EF4-FFF2-40B4-BE49-F238E27FC236}">
              <a16:creationId xmlns:a16="http://schemas.microsoft.com/office/drawing/2014/main" id="{15BCB1B1-111D-4DB0-BB02-DD04AB2BB75B}"/>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6" name="Text Box 16">
          <a:extLst>
            <a:ext uri="{FF2B5EF4-FFF2-40B4-BE49-F238E27FC236}">
              <a16:creationId xmlns:a16="http://schemas.microsoft.com/office/drawing/2014/main" id="{FD116724-6EE5-4283-949C-5F62E6542C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7" name="Text Box 17">
          <a:extLst>
            <a:ext uri="{FF2B5EF4-FFF2-40B4-BE49-F238E27FC236}">
              <a16:creationId xmlns:a16="http://schemas.microsoft.com/office/drawing/2014/main" id="{A7C81DAB-83A6-4BB2-89F4-78E9792FC8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8" name="Text Box 18">
          <a:extLst>
            <a:ext uri="{FF2B5EF4-FFF2-40B4-BE49-F238E27FC236}">
              <a16:creationId xmlns:a16="http://schemas.microsoft.com/office/drawing/2014/main" id="{BE27C20B-D51A-4CEB-8D59-635602484ED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29" name="Text Box 15">
          <a:extLst>
            <a:ext uri="{FF2B5EF4-FFF2-40B4-BE49-F238E27FC236}">
              <a16:creationId xmlns:a16="http://schemas.microsoft.com/office/drawing/2014/main" id="{6797DEAB-2F03-437F-81A0-45EE91238A68}"/>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0" name="Text Box 16">
          <a:extLst>
            <a:ext uri="{FF2B5EF4-FFF2-40B4-BE49-F238E27FC236}">
              <a16:creationId xmlns:a16="http://schemas.microsoft.com/office/drawing/2014/main" id="{C0928F35-5625-469B-8060-0D9CC37CEE6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1" name="Text Box 17">
          <a:extLst>
            <a:ext uri="{FF2B5EF4-FFF2-40B4-BE49-F238E27FC236}">
              <a16:creationId xmlns:a16="http://schemas.microsoft.com/office/drawing/2014/main" id="{BE167096-8D89-44DB-9ACE-6383DA014F91}"/>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2" name="Text Box 18">
          <a:extLst>
            <a:ext uri="{FF2B5EF4-FFF2-40B4-BE49-F238E27FC236}">
              <a16:creationId xmlns:a16="http://schemas.microsoft.com/office/drawing/2014/main" id="{562CC2E5-D3B1-463E-B6BA-A548CE00A88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3" name="Text Box 19">
          <a:extLst>
            <a:ext uri="{FF2B5EF4-FFF2-40B4-BE49-F238E27FC236}">
              <a16:creationId xmlns:a16="http://schemas.microsoft.com/office/drawing/2014/main" id="{29AFC0C8-0529-4808-BB21-F539F9B649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4" name="Text Box 16">
          <a:extLst>
            <a:ext uri="{FF2B5EF4-FFF2-40B4-BE49-F238E27FC236}">
              <a16:creationId xmlns:a16="http://schemas.microsoft.com/office/drawing/2014/main" id="{4C02EA24-57BB-4789-A46B-08F980CED7B2}"/>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5" name="Text Box 17">
          <a:extLst>
            <a:ext uri="{FF2B5EF4-FFF2-40B4-BE49-F238E27FC236}">
              <a16:creationId xmlns:a16="http://schemas.microsoft.com/office/drawing/2014/main" id="{773C426C-81C2-4067-BB6C-0A4F528EF14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6" name="Text Box 18">
          <a:extLst>
            <a:ext uri="{FF2B5EF4-FFF2-40B4-BE49-F238E27FC236}">
              <a16:creationId xmlns:a16="http://schemas.microsoft.com/office/drawing/2014/main" id="{384BA085-1941-4564-860B-9684525F1B8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7" name="Text Box 19">
          <a:extLst>
            <a:ext uri="{FF2B5EF4-FFF2-40B4-BE49-F238E27FC236}">
              <a16:creationId xmlns:a16="http://schemas.microsoft.com/office/drawing/2014/main" id="{33E8D7EB-12E8-4D76-92DB-4E3C01E5BE0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8" name="Text Box 16">
          <a:extLst>
            <a:ext uri="{FF2B5EF4-FFF2-40B4-BE49-F238E27FC236}">
              <a16:creationId xmlns:a16="http://schemas.microsoft.com/office/drawing/2014/main" id="{65167C21-B451-40DF-AE2A-4B12452F510E}"/>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9" name="Text Box 17">
          <a:extLst>
            <a:ext uri="{FF2B5EF4-FFF2-40B4-BE49-F238E27FC236}">
              <a16:creationId xmlns:a16="http://schemas.microsoft.com/office/drawing/2014/main" id="{3F918DE5-6D85-41F9-8ADC-82953644E5A9}"/>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0" name="Text Box 18">
          <a:extLst>
            <a:ext uri="{FF2B5EF4-FFF2-40B4-BE49-F238E27FC236}">
              <a16:creationId xmlns:a16="http://schemas.microsoft.com/office/drawing/2014/main" id="{CFB5DA75-7B21-4C06-9E04-E912D83000DA}"/>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1" name="Text Box 19">
          <a:extLst>
            <a:ext uri="{FF2B5EF4-FFF2-40B4-BE49-F238E27FC236}">
              <a16:creationId xmlns:a16="http://schemas.microsoft.com/office/drawing/2014/main" id="{D15719BA-F4EE-46EA-9382-8EDC41F3A6A6}"/>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42" name="Text Box 15">
          <a:extLst>
            <a:ext uri="{FF2B5EF4-FFF2-40B4-BE49-F238E27FC236}">
              <a16:creationId xmlns:a16="http://schemas.microsoft.com/office/drawing/2014/main" id="{B7E128B4-C26F-4C98-ACC3-9A9136062CDC}"/>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3" name="Text Box 16">
          <a:extLst>
            <a:ext uri="{FF2B5EF4-FFF2-40B4-BE49-F238E27FC236}">
              <a16:creationId xmlns:a16="http://schemas.microsoft.com/office/drawing/2014/main" id="{1AFEC490-535A-4292-B542-AC05D318C2A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4" name="Text Box 17">
          <a:extLst>
            <a:ext uri="{FF2B5EF4-FFF2-40B4-BE49-F238E27FC236}">
              <a16:creationId xmlns:a16="http://schemas.microsoft.com/office/drawing/2014/main" id="{1B8D3CE8-DF39-4820-938D-F053ABAC7A6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5" name="Text Box 18">
          <a:extLst>
            <a:ext uri="{FF2B5EF4-FFF2-40B4-BE49-F238E27FC236}">
              <a16:creationId xmlns:a16="http://schemas.microsoft.com/office/drawing/2014/main" id="{AEA7FAFA-711A-4E70-80E5-EA31DEFE571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6" name="Text Box 19">
          <a:extLst>
            <a:ext uri="{FF2B5EF4-FFF2-40B4-BE49-F238E27FC236}">
              <a16:creationId xmlns:a16="http://schemas.microsoft.com/office/drawing/2014/main" id="{745D390F-76DD-4FBC-B5AB-81249CB07A6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7" name="Text Box 16">
          <a:extLst>
            <a:ext uri="{FF2B5EF4-FFF2-40B4-BE49-F238E27FC236}">
              <a16:creationId xmlns:a16="http://schemas.microsoft.com/office/drawing/2014/main" id="{8F5C467C-359A-4027-810F-9F14131B917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8" name="Text Box 17">
          <a:extLst>
            <a:ext uri="{FF2B5EF4-FFF2-40B4-BE49-F238E27FC236}">
              <a16:creationId xmlns:a16="http://schemas.microsoft.com/office/drawing/2014/main" id="{74E7BA83-FD19-49E7-BB25-107E96A5F07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2749" name="Text Box 18">
          <a:extLst>
            <a:ext uri="{FF2B5EF4-FFF2-40B4-BE49-F238E27FC236}">
              <a16:creationId xmlns:a16="http://schemas.microsoft.com/office/drawing/2014/main" id="{9232E9DF-C18E-4A3A-A67C-A9008013E991}"/>
            </a:ext>
          </a:extLst>
        </xdr:cNvPr>
        <xdr:cNvSpPr txBox="1">
          <a:spLocks noChangeArrowheads="1"/>
        </xdr:cNvSpPr>
      </xdr:nvSpPr>
      <xdr:spPr bwMode="auto">
        <a:xfrm>
          <a:off x="14355762" y="29895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0" name="Text Box 16">
          <a:extLst>
            <a:ext uri="{FF2B5EF4-FFF2-40B4-BE49-F238E27FC236}">
              <a16:creationId xmlns:a16="http://schemas.microsoft.com/office/drawing/2014/main" id="{BFC384F8-ACAC-4E2C-9E4D-D8057339A0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1" name="Text Box 17">
          <a:extLst>
            <a:ext uri="{FF2B5EF4-FFF2-40B4-BE49-F238E27FC236}">
              <a16:creationId xmlns:a16="http://schemas.microsoft.com/office/drawing/2014/main" id="{0C5D9F50-4C9A-4F87-AB4A-CC29E052627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2" name="Text Box 18">
          <a:extLst>
            <a:ext uri="{FF2B5EF4-FFF2-40B4-BE49-F238E27FC236}">
              <a16:creationId xmlns:a16="http://schemas.microsoft.com/office/drawing/2014/main" id="{973C5C59-DB9A-40B0-9D56-F1BC2D86EF9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3" name="Text Box 19">
          <a:extLst>
            <a:ext uri="{FF2B5EF4-FFF2-40B4-BE49-F238E27FC236}">
              <a16:creationId xmlns:a16="http://schemas.microsoft.com/office/drawing/2014/main" id="{9A2E2893-14EF-4CEA-9DAE-9B073A0E885F}"/>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4" name="Text Box 16">
          <a:extLst>
            <a:ext uri="{FF2B5EF4-FFF2-40B4-BE49-F238E27FC236}">
              <a16:creationId xmlns:a16="http://schemas.microsoft.com/office/drawing/2014/main" id="{5D7CACF4-5C88-471A-A313-00AB00E11B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55" name="Text Box 15">
          <a:extLst>
            <a:ext uri="{FF2B5EF4-FFF2-40B4-BE49-F238E27FC236}">
              <a16:creationId xmlns:a16="http://schemas.microsoft.com/office/drawing/2014/main" id="{82515061-AA35-4676-B083-77F130B6B2AB}"/>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756" name="Text Box 15">
          <a:extLst>
            <a:ext uri="{FF2B5EF4-FFF2-40B4-BE49-F238E27FC236}">
              <a16:creationId xmlns:a16="http://schemas.microsoft.com/office/drawing/2014/main" id="{342686DD-F7DD-40DB-A306-D28DDE04D816}"/>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57" name="Text Box 15">
          <a:extLst>
            <a:ext uri="{FF2B5EF4-FFF2-40B4-BE49-F238E27FC236}">
              <a16:creationId xmlns:a16="http://schemas.microsoft.com/office/drawing/2014/main" id="{80C21295-DAD0-4C96-AC3D-284984E4FA4F}"/>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58" name="Text Box 15">
          <a:extLst>
            <a:ext uri="{FF2B5EF4-FFF2-40B4-BE49-F238E27FC236}">
              <a16:creationId xmlns:a16="http://schemas.microsoft.com/office/drawing/2014/main" id="{E82A77EB-AE0C-4B11-B166-AE8EBEB11F7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59" name="Text Box 15">
          <a:extLst>
            <a:ext uri="{FF2B5EF4-FFF2-40B4-BE49-F238E27FC236}">
              <a16:creationId xmlns:a16="http://schemas.microsoft.com/office/drawing/2014/main" id="{919604B9-63D2-43CD-87A8-68BF816B2953}"/>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60" name="Text Box 15">
          <a:extLst>
            <a:ext uri="{FF2B5EF4-FFF2-40B4-BE49-F238E27FC236}">
              <a16:creationId xmlns:a16="http://schemas.microsoft.com/office/drawing/2014/main" id="{38D2C475-80B6-4FB5-909F-E2ECDFA8CF95}"/>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1" name="Text Box 16">
          <a:extLst>
            <a:ext uri="{FF2B5EF4-FFF2-40B4-BE49-F238E27FC236}">
              <a16:creationId xmlns:a16="http://schemas.microsoft.com/office/drawing/2014/main" id="{1C1D9C39-9B48-48B3-9FAD-70695300E82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2" name="Text Box 17">
          <a:extLst>
            <a:ext uri="{FF2B5EF4-FFF2-40B4-BE49-F238E27FC236}">
              <a16:creationId xmlns:a16="http://schemas.microsoft.com/office/drawing/2014/main" id="{1E85A1B6-FFC7-4B31-8C95-D169921AE5A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3" name="Text Box 18">
          <a:extLst>
            <a:ext uri="{FF2B5EF4-FFF2-40B4-BE49-F238E27FC236}">
              <a16:creationId xmlns:a16="http://schemas.microsoft.com/office/drawing/2014/main" id="{3435F1B8-A1DD-45B0-A495-DEE0E3D3F3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4" name="Text Box 19">
          <a:extLst>
            <a:ext uri="{FF2B5EF4-FFF2-40B4-BE49-F238E27FC236}">
              <a16:creationId xmlns:a16="http://schemas.microsoft.com/office/drawing/2014/main" id="{49875663-6D21-4181-8A26-2749D9EE6FE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5" name="Text Box 16">
          <a:extLst>
            <a:ext uri="{FF2B5EF4-FFF2-40B4-BE49-F238E27FC236}">
              <a16:creationId xmlns:a16="http://schemas.microsoft.com/office/drawing/2014/main" id="{94D4528C-5A0D-43AF-8DBB-FB5AEA4E1D9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6" name="Text Box 17">
          <a:extLst>
            <a:ext uri="{FF2B5EF4-FFF2-40B4-BE49-F238E27FC236}">
              <a16:creationId xmlns:a16="http://schemas.microsoft.com/office/drawing/2014/main" id="{22F2D82F-8928-4B95-B40A-7DAC5C4AAB6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7" name="Text Box 18">
          <a:extLst>
            <a:ext uri="{FF2B5EF4-FFF2-40B4-BE49-F238E27FC236}">
              <a16:creationId xmlns:a16="http://schemas.microsoft.com/office/drawing/2014/main" id="{0EA0B433-C420-4F95-8C7E-AC3F561EC4F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8" name="Text Box 19">
          <a:extLst>
            <a:ext uri="{FF2B5EF4-FFF2-40B4-BE49-F238E27FC236}">
              <a16:creationId xmlns:a16="http://schemas.microsoft.com/office/drawing/2014/main" id="{B71504F9-B8C5-444B-94C9-B441072A415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69" name="Text Box 16">
          <a:extLst>
            <a:ext uri="{FF2B5EF4-FFF2-40B4-BE49-F238E27FC236}">
              <a16:creationId xmlns:a16="http://schemas.microsoft.com/office/drawing/2014/main" id="{64B49213-4E58-4BA8-8CC1-BCDFCF1DA847}"/>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0" name="Text Box 17">
          <a:extLst>
            <a:ext uri="{FF2B5EF4-FFF2-40B4-BE49-F238E27FC236}">
              <a16:creationId xmlns:a16="http://schemas.microsoft.com/office/drawing/2014/main" id="{F056A5BE-241E-4B6A-9056-A499B6082FE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1" name="Text Box 18">
          <a:extLst>
            <a:ext uri="{FF2B5EF4-FFF2-40B4-BE49-F238E27FC236}">
              <a16:creationId xmlns:a16="http://schemas.microsoft.com/office/drawing/2014/main" id="{C34203DF-5DDA-45F6-BA82-00777A299C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2" name="Text Box 19">
          <a:extLst>
            <a:ext uri="{FF2B5EF4-FFF2-40B4-BE49-F238E27FC236}">
              <a16:creationId xmlns:a16="http://schemas.microsoft.com/office/drawing/2014/main" id="{76237AC2-06E6-435C-B746-D681106469F6}"/>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773" name="Text Box 15">
          <a:extLst>
            <a:ext uri="{FF2B5EF4-FFF2-40B4-BE49-F238E27FC236}">
              <a16:creationId xmlns:a16="http://schemas.microsoft.com/office/drawing/2014/main" id="{FB051ADD-D735-4F59-B43E-3851784DDCE0}"/>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4" name="Text Box 16">
          <a:extLst>
            <a:ext uri="{FF2B5EF4-FFF2-40B4-BE49-F238E27FC236}">
              <a16:creationId xmlns:a16="http://schemas.microsoft.com/office/drawing/2014/main" id="{C3FEF9CF-BC7F-42C7-9E73-411938866CA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5" name="Text Box 17">
          <a:extLst>
            <a:ext uri="{FF2B5EF4-FFF2-40B4-BE49-F238E27FC236}">
              <a16:creationId xmlns:a16="http://schemas.microsoft.com/office/drawing/2014/main" id="{621ADD9F-63D6-4F3A-9ABF-0463DADA27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6" name="Text Box 18">
          <a:extLst>
            <a:ext uri="{FF2B5EF4-FFF2-40B4-BE49-F238E27FC236}">
              <a16:creationId xmlns:a16="http://schemas.microsoft.com/office/drawing/2014/main" id="{90C41A2E-710F-4B6B-A21C-179E6CAAF5FD}"/>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7" name="Text Box 19">
          <a:extLst>
            <a:ext uri="{FF2B5EF4-FFF2-40B4-BE49-F238E27FC236}">
              <a16:creationId xmlns:a16="http://schemas.microsoft.com/office/drawing/2014/main" id="{3E986957-AD1B-4264-979B-98D3CF23F59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8" name="Text Box 16">
          <a:extLst>
            <a:ext uri="{FF2B5EF4-FFF2-40B4-BE49-F238E27FC236}">
              <a16:creationId xmlns:a16="http://schemas.microsoft.com/office/drawing/2014/main" id="{4E2C8CF4-A536-4FB0-A33B-F563E5F23AF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9" name="Text Box 17">
          <a:extLst>
            <a:ext uri="{FF2B5EF4-FFF2-40B4-BE49-F238E27FC236}">
              <a16:creationId xmlns:a16="http://schemas.microsoft.com/office/drawing/2014/main" id="{28A6323C-1165-4E93-ACCD-8E1759C4DA2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80" name="Text Box 18">
          <a:extLst>
            <a:ext uri="{FF2B5EF4-FFF2-40B4-BE49-F238E27FC236}">
              <a16:creationId xmlns:a16="http://schemas.microsoft.com/office/drawing/2014/main" id="{3DB1D9ED-3D39-41F6-9E30-65E63853A05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1" name="Text Box 16">
          <a:extLst>
            <a:ext uri="{FF2B5EF4-FFF2-40B4-BE49-F238E27FC236}">
              <a16:creationId xmlns:a16="http://schemas.microsoft.com/office/drawing/2014/main" id="{A9723150-276D-4923-BE15-22A72DA97368}"/>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2" name="Text Box 17">
          <a:extLst>
            <a:ext uri="{FF2B5EF4-FFF2-40B4-BE49-F238E27FC236}">
              <a16:creationId xmlns:a16="http://schemas.microsoft.com/office/drawing/2014/main" id="{407A46C1-4CB2-4003-9C56-C6EE17C2F0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3" name="Text Box 18">
          <a:extLst>
            <a:ext uri="{FF2B5EF4-FFF2-40B4-BE49-F238E27FC236}">
              <a16:creationId xmlns:a16="http://schemas.microsoft.com/office/drawing/2014/main" id="{2722A4ED-126E-468D-8A0C-F9FF811CBE0C}"/>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4" name="Text Box 19">
          <a:extLst>
            <a:ext uri="{FF2B5EF4-FFF2-40B4-BE49-F238E27FC236}">
              <a16:creationId xmlns:a16="http://schemas.microsoft.com/office/drawing/2014/main" id="{BAFF582C-A083-48C6-B85E-B821EEA416DB}"/>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5" name="Text Box 16">
          <a:extLst>
            <a:ext uri="{FF2B5EF4-FFF2-40B4-BE49-F238E27FC236}">
              <a16:creationId xmlns:a16="http://schemas.microsoft.com/office/drawing/2014/main" id="{4848FCA0-1A09-43F6-9FE7-5CB8A2A74C0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6" name="Text Box 17">
          <a:extLst>
            <a:ext uri="{FF2B5EF4-FFF2-40B4-BE49-F238E27FC236}">
              <a16:creationId xmlns:a16="http://schemas.microsoft.com/office/drawing/2014/main" id="{00528E73-819A-4680-8758-C1D5D36F65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7" name="Text Box 18">
          <a:extLst>
            <a:ext uri="{FF2B5EF4-FFF2-40B4-BE49-F238E27FC236}">
              <a16:creationId xmlns:a16="http://schemas.microsoft.com/office/drawing/2014/main" id="{1F2C1832-746B-4599-ABC7-D968D2494D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8" name="Text Box 19">
          <a:extLst>
            <a:ext uri="{FF2B5EF4-FFF2-40B4-BE49-F238E27FC236}">
              <a16:creationId xmlns:a16="http://schemas.microsoft.com/office/drawing/2014/main" id="{0E09B1FB-1D91-4EBA-93E1-496113F266A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789" name="Text Box 15">
          <a:extLst>
            <a:ext uri="{FF2B5EF4-FFF2-40B4-BE49-F238E27FC236}">
              <a16:creationId xmlns:a16="http://schemas.microsoft.com/office/drawing/2014/main" id="{EDD53D3E-38D8-4606-83A5-34C066038F3C}"/>
            </a:ext>
          </a:extLst>
        </xdr:cNvPr>
        <xdr:cNvSpPr txBox="1">
          <a:spLocks noChangeArrowheads="1"/>
        </xdr:cNvSpPr>
      </xdr:nvSpPr>
      <xdr:spPr bwMode="auto">
        <a:xfrm>
          <a:off x="4743450" y="30251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90" name="Text Box 15">
          <a:extLst>
            <a:ext uri="{FF2B5EF4-FFF2-40B4-BE49-F238E27FC236}">
              <a16:creationId xmlns:a16="http://schemas.microsoft.com/office/drawing/2014/main" id="{2AD558A2-76EE-4BF2-AA47-D3C2C14D957A}"/>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91" name="Text Box 15">
          <a:extLst>
            <a:ext uri="{FF2B5EF4-FFF2-40B4-BE49-F238E27FC236}">
              <a16:creationId xmlns:a16="http://schemas.microsoft.com/office/drawing/2014/main" id="{F73E4411-9D44-42F0-8961-AA898478052B}"/>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92" name="Text Box 15">
          <a:extLst>
            <a:ext uri="{FF2B5EF4-FFF2-40B4-BE49-F238E27FC236}">
              <a16:creationId xmlns:a16="http://schemas.microsoft.com/office/drawing/2014/main" id="{5F676BD3-5C2F-42D9-8C10-8500CE38CBCD}"/>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2793" name="Text Box 15">
          <a:extLst>
            <a:ext uri="{FF2B5EF4-FFF2-40B4-BE49-F238E27FC236}">
              <a16:creationId xmlns:a16="http://schemas.microsoft.com/office/drawing/2014/main" id="{63AF27C3-EA9A-45CF-9B78-BC76334D5386}"/>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4" name="Text Box 16">
          <a:extLst>
            <a:ext uri="{FF2B5EF4-FFF2-40B4-BE49-F238E27FC236}">
              <a16:creationId xmlns:a16="http://schemas.microsoft.com/office/drawing/2014/main" id="{B217F451-8B04-44B7-B320-E0C6D092E06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5" name="Text Box 17">
          <a:extLst>
            <a:ext uri="{FF2B5EF4-FFF2-40B4-BE49-F238E27FC236}">
              <a16:creationId xmlns:a16="http://schemas.microsoft.com/office/drawing/2014/main" id="{CFD6F8B1-DDEE-4466-8B95-CC0FFCA2A9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6" name="Text Box 18">
          <a:extLst>
            <a:ext uri="{FF2B5EF4-FFF2-40B4-BE49-F238E27FC236}">
              <a16:creationId xmlns:a16="http://schemas.microsoft.com/office/drawing/2014/main" id="{5BA39B92-E7B9-4CC2-A8CE-D74C1CFDDDC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7" name="Text Box 19">
          <a:extLst>
            <a:ext uri="{FF2B5EF4-FFF2-40B4-BE49-F238E27FC236}">
              <a16:creationId xmlns:a16="http://schemas.microsoft.com/office/drawing/2014/main" id="{F618D4F5-948B-482A-8220-A804BDBE245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8" name="Text Box 16">
          <a:extLst>
            <a:ext uri="{FF2B5EF4-FFF2-40B4-BE49-F238E27FC236}">
              <a16:creationId xmlns:a16="http://schemas.microsoft.com/office/drawing/2014/main" id="{FF3C3E1C-9871-4CB1-B960-A678268975C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9" name="Text Box 17">
          <a:extLst>
            <a:ext uri="{FF2B5EF4-FFF2-40B4-BE49-F238E27FC236}">
              <a16:creationId xmlns:a16="http://schemas.microsoft.com/office/drawing/2014/main" id="{62A97E7A-1BA0-4B9D-8D89-58BBA1ECF6F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0" name="Text Box 18">
          <a:extLst>
            <a:ext uri="{FF2B5EF4-FFF2-40B4-BE49-F238E27FC236}">
              <a16:creationId xmlns:a16="http://schemas.microsoft.com/office/drawing/2014/main" id="{999CA21C-4ADB-4C13-BE26-E00CE39052C1}"/>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1" name="Text Box 19">
          <a:extLst>
            <a:ext uri="{FF2B5EF4-FFF2-40B4-BE49-F238E27FC236}">
              <a16:creationId xmlns:a16="http://schemas.microsoft.com/office/drawing/2014/main" id="{77AB8C17-81A1-4B9E-A2D7-9DE6BD9D104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2" name="Text Box 16">
          <a:extLst>
            <a:ext uri="{FF2B5EF4-FFF2-40B4-BE49-F238E27FC236}">
              <a16:creationId xmlns:a16="http://schemas.microsoft.com/office/drawing/2014/main" id="{7AE7677A-E767-48D4-BE9F-71EED86AD810}"/>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3" name="Text Box 17">
          <a:extLst>
            <a:ext uri="{FF2B5EF4-FFF2-40B4-BE49-F238E27FC236}">
              <a16:creationId xmlns:a16="http://schemas.microsoft.com/office/drawing/2014/main" id="{A58FF290-BB8B-4E2A-BEB6-36E128975814}"/>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4" name="Text Box 18">
          <a:extLst>
            <a:ext uri="{FF2B5EF4-FFF2-40B4-BE49-F238E27FC236}">
              <a16:creationId xmlns:a16="http://schemas.microsoft.com/office/drawing/2014/main" id="{DDA8A12D-62D6-45BF-BC3B-65E1F8961C9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5" name="Text Box 19">
          <a:extLst>
            <a:ext uri="{FF2B5EF4-FFF2-40B4-BE49-F238E27FC236}">
              <a16:creationId xmlns:a16="http://schemas.microsoft.com/office/drawing/2014/main" id="{FE1F18C5-F4C7-42C8-A741-B76715CD8B3E}"/>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06" name="Text Box 15">
          <a:extLst>
            <a:ext uri="{FF2B5EF4-FFF2-40B4-BE49-F238E27FC236}">
              <a16:creationId xmlns:a16="http://schemas.microsoft.com/office/drawing/2014/main" id="{5E802B7B-B559-4089-9FBF-AB611523AC08}"/>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7" name="Text Box 16">
          <a:extLst>
            <a:ext uri="{FF2B5EF4-FFF2-40B4-BE49-F238E27FC236}">
              <a16:creationId xmlns:a16="http://schemas.microsoft.com/office/drawing/2014/main" id="{2D153902-266A-4F33-8895-698CCCFCE74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8" name="Text Box 17">
          <a:extLst>
            <a:ext uri="{FF2B5EF4-FFF2-40B4-BE49-F238E27FC236}">
              <a16:creationId xmlns:a16="http://schemas.microsoft.com/office/drawing/2014/main" id="{8A90F7EF-6A68-4A68-A45E-CA8554FED17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9" name="Text Box 18">
          <a:extLst>
            <a:ext uri="{FF2B5EF4-FFF2-40B4-BE49-F238E27FC236}">
              <a16:creationId xmlns:a16="http://schemas.microsoft.com/office/drawing/2014/main" id="{1BCD5ED3-56DA-44CE-8E6D-80C52AD803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10" name="Text Box 19">
          <a:extLst>
            <a:ext uri="{FF2B5EF4-FFF2-40B4-BE49-F238E27FC236}">
              <a16:creationId xmlns:a16="http://schemas.microsoft.com/office/drawing/2014/main" id="{3EE0A123-3854-419A-AC0A-F959CFFAA4CC}"/>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504825</xdr:rowOff>
    </xdr:from>
    <xdr:ext cx="95250" cy="442269"/>
    <xdr:sp macro="" textlink="">
      <xdr:nvSpPr>
        <xdr:cNvPr id="2811" name="Text Box 15">
          <a:extLst>
            <a:ext uri="{FF2B5EF4-FFF2-40B4-BE49-F238E27FC236}">
              <a16:creationId xmlns:a16="http://schemas.microsoft.com/office/drawing/2014/main" id="{BFF4092E-A19E-4111-82B3-259F49C2EE25}"/>
            </a:ext>
          </a:extLst>
        </xdr:cNvPr>
        <xdr:cNvSpPr txBox="1">
          <a:spLocks noChangeArrowheads="1"/>
        </xdr:cNvSpPr>
      </xdr:nvSpPr>
      <xdr:spPr bwMode="auto">
        <a:xfrm>
          <a:off x="14363700" y="31737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2" name="Text Box 16">
          <a:extLst>
            <a:ext uri="{FF2B5EF4-FFF2-40B4-BE49-F238E27FC236}">
              <a16:creationId xmlns:a16="http://schemas.microsoft.com/office/drawing/2014/main" id="{401B1B1B-1C78-4665-828D-5BAFA902294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3" name="Text Box 17">
          <a:extLst>
            <a:ext uri="{FF2B5EF4-FFF2-40B4-BE49-F238E27FC236}">
              <a16:creationId xmlns:a16="http://schemas.microsoft.com/office/drawing/2014/main" id="{0FFEA955-C10C-4C43-BC62-6866DAA42F3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4" name="Text Box 18">
          <a:extLst>
            <a:ext uri="{FF2B5EF4-FFF2-40B4-BE49-F238E27FC236}">
              <a16:creationId xmlns:a16="http://schemas.microsoft.com/office/drawing/2014/main" id="{8AAD1E6C-14C8-47E6-A262-A4046EB4EF3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5" name="Text Box 16">
          <a:extLst>
            <a:ext uri="{FF2B5EF4-FFF2-40B4-BE49-F238E27FC236}">
              <a16:creationId xmlns:a16="http://schemas.microsoft.com/office/drawing/2014/main" id="{CDA0B075-1FB3-453B-8CA7-01A44FAADBE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6" name="Text Box 17">
          <a:extLst>
            <a:ext uri="{FF2B5EF4-FFF2-40B4-BE49-F238E27FC236}">
              <a16:creationId xmlns:a16="http://schemas.microsoft.com/office/drawing/2014/main" id="{8E5D1BB0-CA26-452B-ABA1-A0565CFC029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7" name="Text Box 18">
          <a:extLst>
            <a:ext uri="{FF2B5EF4-FFF2-40B4-BE49-F238E27FC236}">
              <a16:creationId xmlns:a16="http://schemas.microsoft.com/office/drawing/2014/main" id="{5CD23DC8-577A-4452-9756-C7BC314E25D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8" name="Text Box 19">
          <a:extLst>
            <a:ext uri="{FF2B5EF4-FFF2-40B4-BE49-F238E27FC236}">
              <a16:creationId xmlns:a16="http://schemas.microsoft.com/office/drawing/2014/main" id="{79B22888-1BCA-4500-B9DF-D27BC32E3A8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9" name="Text Box 16">
          <a:extLst>
            <a:ext uri="{FF2B5EF4-FFF2-40B4-BE49-F238E27FC236}">
              <a16:creationId xmlns:a16="http://schemas.microsoft.com/office/drawing/2014/main" id="{697BA20F-14F9-4D6A-BF0F-BCF51A107B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0" name="Text Box 17">
          <a:extLst>
            <a:ext uri="{FF2B5EF4-FFF2-40B4-BE49-F238E27FC236}">
              <a16:creationId xmlns:a16="http://schemas.microsoft.com/office/drawing/2014/main" id="{B7C7514D-67BF-41B9-9C4F-915B466F886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1" name="Text Box 18">
          <a:extLst>
            <a:ext uri="{FF2B5EF4-FFF2-40B4-BE49-F238E27FC236}">
              <a16:creationId xmlns:a16="http://schemas.microsoft.com/office/drawing/2014/main" id="{5C2976FD-1611-4983-B798-CEB3E7105CC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22" name="Text Box 15">
          <a:extLst>
            <a:ext uri="{FF2B5EF4-FFF2-40B4-BE49-F238E27FC236}">
              <a16:creationId xmlns:a16="http://schemas.microsoft.com/office/drawing/2014/main" id="{46DC58E0-9773-4AD6-B4F3-A6BEBAD99B61}"/>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3" name="Text Box 16">
          <a:extLst>
            <a:ext uri="{FF2B5EF4-FFF2-40B4-BE49-F238E27FC236}">
              <a16:creationId xmlns:a16="http://schemas.microsoft.com/office/drawing/2014/main" id="{501F672F-7517-4BE4-A894-F4DAB3B5AA7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4" name="Text Box 17">
          <a:extLst>
            <a:ext uri="{FF2B5EF4-FFF2-40B4-BE49-F238E27FC236}">
              <a16:creationId xmlns:a16="http://schemas.microsoft.com/office/drawing/2014/main" id="{69FDF8C1-1F42-4784-AC47-074A105E61C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5" name="Text Box 18">
          <a:extLst>
            <a:ext uri="{FF2B5EF4-FFF2-40B4-BE49-F238E27FC236}">
              <a16:creationId xmlns:a16="http://schemas.microsoft.com/office/drawing/2014/main" id="{B5A1B987-39FB-400F-825F-24B866513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6" name="Text Box 19">
          <a:extLst>
            <a:ext uri="{FF2B5EF4-FFF2-40B4-BE49-F238E27FC236}">
              <a16:creationId xmlns:a16="http://schemas.microsoft.com/office/drawing/2014/main" id="{EAA429D2-84E5-4F48-BF7F-4F2E804207B6}"/>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7" name="Text Box 16">
          <a:extLst>
            <a:ext uri="{FF2B5EF4-FFF2-40B4-BE49-F238E27FC236}">
              <a16:creationId xmlns:a16="http://schemas.microsoft.com/office/drawing/2014/main" id="{84869AE7-4EC1-491D-9242-6FFF393E756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8" name="Text Box 17">
          <a:extLst>
            <a:ext uri="{FF2B5EF4-FFF2-40B4-BE49-F238E27FC236}">
              <a16:creationId xmlns:a16="http://schemas.microsoft.com/office/drawing/2014/main" id="{73CA7A26-85FE-44B1-BEB1-EF35DD2312A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9" name="Text Box 18">
          <a:extLst>
            <a:ext uri="{FF2B5EF4-FFF2-40B4-BE49-F238E27FC236}">
              <a16:creationId xmlns:a16="http://schemas.microsoft.com/office/drawing/2014/main" id="{B88619E1-7EAE-4DF5-932E-7A4C0BCB662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30" name="Text Box 19">
          <a:extLst>
            <a:ext uri="{FF2B5EF4-FFF2-40B4-BE49-F238E27FC236}">
              <a16:creationId xmlns:a16="http://schemas.microsoft.com/office/drawing/2014/main" id="{34B1A584-1A49-4245-A7A9-1032A0E8AB5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1" name="Text Box 16">
          <a:extLst>
            <a:ext uri="{FF2B5EF4-FFF2-40B4-BE49-F238E27FC236}">
              <a16:creationId xmlns:a16="http://schemas.microsoft.com/office/drawing/2014/main" id="{7CA88656-7E2E-47E0-96C3-275DC0A21540}"/>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2" name="Text Box 17">
          <a:extLst>
            <a:ext uri="{FF2B5EF4-FFF2-40B4-BE49-F238E27FC236}">
              <a16:creationId xmlns:a16="http://schemas.microsoft.com/office/drawing/2014/main" id="{2FEF89C6-6E0E-404A-AE58-FE472C951CE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3" name="Text Box 18">
          <a:extLst>
            <a:ext uri="{FF2B5EF4-FFF2-40B4-BE49-F238E27FC236}">
              <a16:creationId xmlns:a16="http://schemas.microsoft.com/office/drawing/2014/main" id="{BACA13D0-954D-4D48-AFFA-D74A82522E6B}"/>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4" name="Text Box 19">
          <a:extLst>
            <a:ext uri="{FF2B5EF4-FFF2-40B4-BE49-F238E27FC236}">
              <a16:creationId xmlns:a16="http://schemas.microsoft.com/office/drawing/2014/main" id="{82308548-B6F5-47C0-97AB-666AF8E24F0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35" name="Text Box 15">
          <a:extLst>
            <a:ext uri="{FF2B5EF4-FFF2-40B4-BE49-F238E27FC236}">
              <a16:creationId xmlns:a16="http://schemas.microsoft.com/office/drawing/2014/main" id="{AFC4C9A3-9A73-4F9D-A900-BB442CB7997B}"/>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6" name="Text Box 16">
          <a:extLst>
            <a:ext uri="{FF2B5EF4-FFF2-40B4-BE49-F238E27FC236}">
              <a16:creationId xmlns:a16="http://schemas.microsoft.com/office/drawing/2014/main" id="{AC54EED4-ACF7-40C8-BDB3-6203C03E74A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7" name="Text Box 17">
          <a:extLst>
            <a:ext uri="{FF2B5EF4-FFF2-40B4-BE49-F238E27FC236}">
              <a16:creationId xmlns:a16="http://schemas.microsoft.com/office/drawing/2014/main" id="{7AA13A3B-2D13-4863-A9AA-B79EC91BA3B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8" name="Text Box 18">
          <a:extLst>
            <a:ext uri="{FF2B5EF4-FFF2-40B4-BE49-F238E27FC236}">
              <a16:creationId xmlns:a16="http://schemas.microsoft.com/office/drawing/2014/main" id="{A2625DA0-A342-4590-8DEF-0EE5E53EC982}"/>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9" name="Text Box 19">
          <a:extLst>
            <a:ext uri="{FF2B5EF4-FFF2-40B4-BE49-F238E27FC236}">
              <a16:creationId xmlns:a16="http://schemas.microsoft.com/office/drawing/2014/main" id="{4A9DA748-F74C-4809-B790-6F7EF1E1C2F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0" name="Text Box 16">
          <a:extLst>
            <a:ext uri="{FF2B5EF4-FFF2-40B4-BE49-F238E27FC236}">
              <a16:creationId xmlns:a16="http://schemas.microsoft.com/office/drawing/2014/main" id="{A36D095C-96B8-4CB2-BB56-666C6B9E949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1" name="Text Box 17">
          <a:extLst>
            <a:ext uri="{FF2B5EF4-FFF2-40B4-BE49-F238E27FC236}">
              <a16:creationId xmlns:a16="http://schemas.microsoft.com/office/drawing/2014/main" id="{E076BA35-22DD-4B12-AF81-8070CA921CC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2842" name="Text Box 18">
          <a:extLst>
            <a:ext uri="{FF2B5EF4-FFF2-40B4-BE49-F238E27FC236}">
              <a16:creationId xmlns:a16="http://schemas.microsoft.com/office/drawing/2014/main" id="{F19BC2F5-FE64-4DC4-B5E6-DCB913D0E31C}"/>
            </a:ext>
          </a:extLst>
        </xdr:cNvPr>
        <xdr:cNvSpPr txBox="1">
          <a:spLocks noChangeArrowheads="1"/>
        </xdr:cNvSpPr>
      </xdr:nvSpPr>
      <xdr:spPr bwMode="auto">
        <a:xfrm>
          <a:off x="14355762" y="32124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3" name="Text Box 16">
          <a:extLst>
            <a:ext uri="{FF2B5EF4-FFF2-40B4-BE49-F238E27FC236}">
              <a16:creationId xmlns:a16="http://schemas.microsoft.com/office/drawing/2014/main" id="{DCE7B3F8-0979-4AE6-BC62-C2EB55B48E8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4" name="Text Box 17">
          <a:extLst>
            <a:ext uri="{FF2B5EF4-FFF2-40B4-BE49-F238E27FC236}">
              <a16:creationId xmlns:a16="http://schemas.microsoft.com/office/drawing/2014/main" id="{A6066A98-E900-4EC2-94C5-D23AC3D8D2C5}"/>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5" name="Text Box 18">
          <a:extLst>
            <a:ext uri="{FF2B5EF4-FFF2-40B4-BE49-F238E27FC236}">
              <a16:creationId xmlns:a16="http://schemas.microsoft.com/office/drawing/2014/main" id="{33E7B00D-B4FC-497E-A43A-F42C683BDB4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6" name="Text Box 19">
          <a:extLst>
            <a:ext uri="{FF2B5EF4-FFF2-40B4-BE49-F238E27FC236}">
              <a16:creationId xmlns:a16="http://schemas.microsoft.com/office/drawing/2014/main" id="{3AA8DB24-7197-4DB5-AA11-663A563082A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7" name="Text Box 16">
          <a:extLst>
            <a:ext uri="{FF2B5EF4-FFF2-40B4-BE49-F238E27FC236}">
              <a16:creationId xmlns:a16="http://schemas.microsoft.com/office/drawing/2014/main" id="{486FE5FE-5D44-40A1-AAD0-09D81EA47EA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48" name="Text Box 15">
          <a:extLst>
            <a:ext uri="{FF2B5EF4-FFF2-40B4-BE49-F238E27FC236}">
              <a16:creationId xmlns:a16="http://schemas.microsoft.com/office/drawing/2014/main" id="{C4FF8854-B41B-428B-AFA3-3121B495A9EA}"/>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849" name="Text Box 15">
          <a:extLst>
            <a:ext uri="{FF2B5EF4-FFF2-40B4-BE49-F238E27FC236}">
              <a16:creationId xmlns:a16="http://schemas.microsoft.com/office/drawing/2014/main" id="{5C1FC286-ECBD-4577-8206-E491F996705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50" name="Text Box 15">
          <a:extLst>
            <a:ext uri="{FF2B5EF4-FFF2-40B4-BE49-F238E27FC236}">
              <a16:creationId xmlns:a16="http://schemas.microsoft.com/office/drawing/2014/main" id="{35972DD0-134F-4572-8465-99AD8EA60F8A}"/>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51" name="Text Box 15">
          <a:extLst>
            <a:ext uri="{FF2B5EF4-FFF2-40B4-BE49-F238E27FC236}">
              <a16:creationId xmlns:a16="http://schemas.microsoft.com/office/drawing/2014/main" id="{10F7D792-CF7D-4CC8-9319-0DEB9B84FEE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52" name="Text Box 15">
          <a:extLst>
            <a:ext uri="{FF2B5EF4-FFF2-40B4-BE49-F238E27FC236}">
              <a16:creationId xmlns:a16="http://schemas.microsoft.com/office/drawing/2014/main" id="{50818BAA-5EB2-4BA0-8E46-18D5EE6D36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53" name="Text Box 15">
          <a:extLst>
            <a:ext uri="{FF2B5EF4-FFF2-40B4-BE49-F238E27FC236}">
              <a16:creationId xmlns:a16="http://schemas.microsoft.com/office/drawing/2014/main" id="{2167810D-8D67-4D5B-806C-639D7EE95DF7}"/>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4" name="Text Box 16">
          <a:extLst>
            <a:ext uri="{FF2B5EF4-FFF2-40B4-BE49-F238E27FC236}">
              <a16:creationId xmlns:a16="http://schemas.microsoft.com/office/drawing/2014/main" id="{7A07565C-CED6-4DDD-B065-AC6C2F6D9C1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5" name="Text Box 17">
          <a:extLst>
            <a:ext uri="{FF2B5EF4-FFF2-40B4-BE49-F238E27FC236}">
              <a16:creationId xmlns:a16="http://schemas.microsoft.com/office/drawing/2014/main" id="{8F06549F-81A4-46F6-88CE-D25594958EF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6" name="Text Box 18">
          <a:extLst>
            <a:ext uri="{FF2B5EF4-FFF2-40B4-BE49-F238E27FC236}">
              <a16:creationId xmlns:a16="http://schemas.microsoft.com/office/drawing/2014/main" id="{7D96BCC0-1522-4501-B058-59B9A9E2209E}"/>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7" name="Text Box 19">
          <a:extLst>
            <a:ext uri="{FF2B5EF4-FFF2-40B4-BE49-F238E27FC236}">
              <a16:creationId xmlns:a16="http://schemas.microsoft.com/office/drawing/2014/main" id="{3CA78A03-BDF3-4B22-9D11-AB7F6588C69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8" name="Text Box 16">
          <a:extLst>
            <a:ext uri="{FF2B5EF4-FFF2-40B4-BE49-F238E27FC236}">
              <a16:creationId xmlns:a16="http://schemas.microsoft.com/office/drawing/2014/main" id="{4C0FBE6C-DC69-4302-9F70-AEC9F21E33BA}"/>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9" name="Text Box 17">
          <a:extLst>
            <a:ext uri="{FF2B5EF4-FFF2-40B4-BE49-F238E27FC236}">
              <a16:creationId xmlns:a16="http://schemas.microsoft.com/office/drawing/2014/main" id="{2C08EB0F-AD5E-49C8-9463-7B911363DDE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0" name="Text Box 18">
          <a:extLst>
            <a:ext uri="{FF2B5EF4-FFF2-40B4-BE49-F238E27FC236}">
              <a16:creationId xmlns:a16="http://schemas.microsoft.com/office/drawing/2014/main" id="{69548D7E-6DFD-41EC-8593-0B21CD298CA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1" name="Text Box 19">
          <a:extLst>
            <a:ext uri="{FF2B5EF4-FFF2-40B4-BE49-F238E27FC236}">
              <a16:creationId xmlns:a16="http://schemas.microsoft.com/office/drawing/2014/main" id="{090BB8AA-8755-41C9-B8E9-7899BF1BB1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2" name="Text Box 16">
          <a:extLst>
            <a:ext uri="{FF2B5EF4-FFF2-40B4-BE49-F238E27FC236}">
              <a16:creationId xmlns:a16="http://schemas.microsoft.com/office/drawing/2014/main" id="{BD2AF2F2-D323-400B-9B94-64FD6B0055F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3" name="Text Box 17">
          <a:extLst>
            <a:ext uri="{FF2B5EF4-FFF2-40B4-BE49-F238E27FC236}">
              <a16:creationId xmlns:a16="http://schemas.microsoft.com/office/drawing/2014/main" id="{8287B08C-2E89-445A-BFD9-F77A7C22BC7A}"/>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4" name="Text Box 18">
          <a:extLst>
            <a:ext uri="{FF2B5EF4-FFF2-40B4-BE49-F238E27FC236}">
              <a16:creationId xmlns:a16="http://schemas.microsoft.com/office/drawing/2014/main" id="{4E7BC4A9-E224-4FEA-BA3D-70A6D1291E41}"/>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5" name="Text Box 19">
          <a:extLst>
            <a:ext uri="{FF2B5EF4-FFF2-40B4-BE49-F238E27FC236}">
              <a16:creationId xmlns:a16="http://schemas.microsoft.com/office/drawing/2014/main" id="{83C477FA-1C5B-421A-8F5B-87532BAE66E4}"/>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66" name="Text Box 15">
          <a:extLst>
            <a:ext uri="{FF2B5EF4-FFF2-40B4-BE49-F238E27FC236}">
              <a16:creationId xmlns:a16="http://schemas.microsoft.com/office/drawing/2014/main" id="{367954A2-EB57-44FA-B966-F2299AD2B99C}"/>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7" name="Text Box 16">
          <a:extLst>
            <a:ext uri="{FF2B5EF4-FFF2-40B4-BE49-F238E27FC236}">
              <a16:creationId xmlns:a16="http://schemas.microsoft.com/office/drawing/2014/main" id="{ED59BD81-C7BD-4FF2-8B54-4D339B94540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8" name="Text Box 17">
          <a:extLst>
            <a:ext uri="{FF2B5EF4-FFF2-40B4-BE49-F238E27FC236}">
              <a16:creationId xmlns:a16="http://schemas.microsoft.com/office/drawing/2014/main" id="{60DFD506-02BE-4E6B-8CCB-1262114DD7C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9" name="Text Box 18">
          <a:extLst>
            <a:ext uri="{FF2B5EF4-FFF2-40B4-BE49-F238E27FC236}">
              <a16:creationId xmlns:a16="http://schemas.microsoft.com/office/drawing/2014/main" id="{FDA52AEF-F793-4DD0-B8A0-04C4D3C52F6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70" name="Text Box 19">
          <a:extLst>
            <a:ext uri="{FF2B5EF4-FFF2-40B4-BE49-F238E27FC236}">
              <a16:creationId xmlns:a16="http://schemas.microsoft.com/office/drawing/2014/main" id="{72C6142E-4643-4E30-ACCA-231298AE41F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1" name="Text Box 16">
          <a:extLst>
            <a:ext uri="{FF2B5EF4-FFF2-40B4-BE49-F238E27FC236}">
              <a16:creationId xmlns:a16="http://schemas.microsoft.com/office/drawing/2014/main" id="{88FFA81C-7D43-40A4-B897-BFB5ABC9D80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2" name="Text Box 17">
          <a:extLst>
            <a:ext uri="{FF2B5EF4-FFF2-40B4-BE49-F238E27FC236}">
              <a16:creationId xmlns:a16="http://schemas.microsoft.com/office/drawing/2014/main" id="{7FA7BEFA-12CC-4456-A4B4-4B5309825A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3" name="Text Box 18">
          <a:extLst>
            <a:ext uri="{FF2B5EF4-FFF2-40B4-BE49-F238E27FC236}">
              <a16:creationId xmlns:a16="http://schemas.microsoft.com/office/drawing/2014/main" id="{B44888FE-828F-450A-8A27-300BF6ED664E}"/>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4" name="Text Box 16">
          <a:extLst>
            <a:ext uri="{FF2B5EF4-FFF2-40B4-BE49-F238E27FC236}">
              <a16:creationId xmlns:a16="http://schemas.microsoft.com/office/drawing/2014/main" id="{EA784E81-CFAE-4D55-A4C8-5044216A7B9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5" name="Text Box 17">
          <a:extLst>
            <a:ext uri="{FF2B5EF4-FFF2-40B4-BE49-F238E27FC236}">
              <a16:creationId xmlns:a16="http://schemas.microsoft.com/office/drawing/2014/main" id="{DC88F27F-96CA-4CF0-8192-DDB58F98D0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6" name="Text Box 18">
          <a:extLst>
            <a:ext uri="{FF2B5EF4-FFF2-40B4-BE49-F238E27FC236}">
              <a16:creationId xmlns:a16="http://schemas.microsoft.com/office/drawing/2014/main" id="{D8920AA0-843F-4201-BD2A-8DAFB0AD36E9}"/>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7" name="Text Box 19">
          <a:extLst>
            <a:ext uri="{FF2B5EF4-FFF2-40B4-BE49-F238E27FC236}">
              <a16:creationId xmlns:a16="http://schemas.microsoft.com/office/drawing/2014/main" id="{AD44B519-249E-4383-8A67-2852883EA5F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8" name="Text Box 16">
          <a:extLst>
            <a:ext uri="{FF2B5EF4-FFF2-40B4-BE49-F238E27FC236}">
              <a16:creationId xmlns:a16="http://schemas.microsoft.com/office/drawing/2014/main" id="{3DFE234B-68B2-4942-92BA-7A53A3DB02C3}"/>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9" name="Text Box 17">
          <a:extLst>
            <a:ext uri="{FF2B5EF4-FFF2-40B4-BE49-F238E27FC236}">
              <a16:creationId xmlns:a16="http://schemas.microsoft.com/office/drawing/2014/main" id="{904F7C1C-C822-4A38-800E-71E47AA1927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0" name="Text Box 18">
          <a:extLst>
            <a:ext uri="{FF2B5EF4-FFF2-40B4-BE49-F238E27FC236}">
              <a16:creationId xmlns:a16="http://schemas.microsoft.com/office/drawing/2014/main" id="{A84102FC-AEE9-4CF2-B701-B3B9CA027F1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1" name="Text Box 19">
          <a:extLst>
            <a:ext uri="{FF2B5EF4-FFF2-40B4-BE49-F238E27FC236}">
              <a16:creationId xmlns:a16="http://schemas.microsoft.com/office/drawing/2014/main" id="{78D58A86-4789-4648-9A7A-C853B56693D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882" name="Text Box 15">
          <a:extLst>
            <a:ext uri="{FF2B5EF4-FFF2-40B4-BE49-F238E27FC236}">
              <a16:creationId xmlns:a16="http://schemas.microsoft.com/office/drawing/2014/main" id="{ACC86456-22C0-4A02-AA67-B6512CCA6B8F}"/>
            </a:ext>
          </a:extLst>
        </xdr:cNvPr>
        <xdr:cNvSpPr txBox="1">
          <a:spLocks noChangeArrowheads="1"/>
        </xdr:cNvSpPr>
      </xdr:nvSpPr>
      <xdr:spPr bwMode="auto">
        <a:xfrm>
          <a:off x="4743450" y="32480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83" name="Text Box 15">
          <a:extLst>
            <a:ext uri="{FF2B5EF4-FFF2-40B4-BE49-F238E27FC236}">
              <a16:creationId xmlns:a16="http://schemas.microsoft.com/office/drawing/2014/main" id="{1524587E-96DA-4333-ABD2-ED913F43CCD5}"/>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84" name="Text Box 15">
          <a:extLst>
            <a:ext uri="{FF2B5EF4-FFF2-40B4-BE49-F238E27FC236}">
              <a16:creationId xmlns:a16="http://schemas.microsoft.com/office/drawing/2014/main" id="{23616454-FBC6-4237-937C-C22368D11838}"/>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85" name="Text Box 15">
          <a:extLst>
            <a:ext uri="{FF2B5EF4-FFF2-40B4-BE49-F238E27FC236}">
              <a16:creationId xmlns:a16="http://schemas.microsoft.com/office/drawing/2014/main" id="{02F30005-2505-4E7B-B585-AA8C05208A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2886" name="Text Box 15">
          <a:extLst>
            <a:ext uri="{FF2B5EF4-FFF2-40B4-BE49-F238E27FC236}">
              <a16:creationId xmlns:a16="http://schemas.microsoft.com/office/drawing/2014/main" id="{469EE07E-50FB-4A98-A8A0-FA3469C425D0}"/>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7" name="Text Box 16">
          <a:extLst>
            <a:ext uri="{FF2B5EF4-FFF2-40B4-BE49-F238E27FC236}">
              <a16:creationId xmlns:a16="http://schemas.microsoft.com/office/drawing/2014/main" id="{7C7CAE9C-0513-498C-A4CC-1829DA7CBA3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8" name="Text Box 17">
          <a:extLst>
            <a:ext uri="{FF2B5EF4-FFF2-40B4-BE49-F238E27FC236}">
              <a16:creationId xmlns:a16="http://schemas.microsoft.com/office/drawing/2014/main" id="{86459265-FE4E-484B-9E81-C8F7343B89E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9" name="Text Box 18">
          <a:extLst>
            <a:ext uri="{FF2B5EF4-FFF2-40B4-BE49-F238E27FC236}">
              <a16:creationId xmlns:a16="http://schemas.microsoft.com/office/drawing/2014/main" id="{64C1C41F-CCF8-4C3C-B0BE-E6991AB5BEA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90" name="Text Box 19">
          <a:extLst>
            <a:ext uri="{FF2B5EF4-FFF2-40B4-BE49-F238E27FC236}">
              <a16:creationId xmlns:a16="http://schemas.microsoft.com/office/drawing/2014/main" id="{369D8FF4-6AE5-4DFF-A76C-5597D8050C9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1" name="Text Box 16">
          <a:extLst>
            <a:ext uri="{FF2B5EF4-FFF2-40B4-BE49-F238E27FC236}">
              <a16:creationId xmlns:a16="http://schemas.microsoft.com/office/drawing/2014/main" id="{80DA7AF3-60C7-4FD8-979A-39CBF20E7F4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2" name="Text Box 17">
          <a:extLst>
            <a:ext uri="{FF2B5EF4-FFF2-40B4-BE49-F238E27FC236}">
              <a16:creationId xmlns:a16="http://schemas.microsoft.com/office/drawing/2014/main" id="{250A093A-C80B-47D0-9A2B-86F51601E22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3" name="Text Box 18">
          <a:extLst>
            <a:ext uri="{FF2B5EF4-FFF2-40B4-BE49-F238E27FC236}">
              <a16:creationId xmlns:a16="http://schemas.microsoft.com/office/drawing/2014/main" id="{467B2B81-5472-4609-83DD-D247A588D891}"/>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4" name="Text Box 19">
          <a:extLst>
            <a:ext uri="{FF2B5EF4-FFF2-40B4-BE49-F238E27FC236}">
              <a16:creationId xmlns:a16="http://schemas.microsoft.com/office/drawing/2014/main" id="{CED85CE4-D169-4798-A15A-8628C2D1C43B}"/>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5" name="Text Box 16">
          <a:extLst>
            <a:ext uri="{FF2B5EF4-FFF2-40B4-BE49-F238E27FC236}">
              <a16:creationId xmlns:a16="http://schemas.microsoft.com/office/drawing/2014/main" id="{E6F6A84C-C3A5-47C5-8531-25888C18768B}"/>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6" name="Text Box 17">
          <a:extLst>
            <a:ext uri="{FF2B5EF4-FFF2-40B4-BE49-F238E27FC236}">
              <a16:creationId xmlns:a16="http://schemas.microsoft.com/office/drawing/2014/main" id="{852ADCAD-D897-425D-BD17-7073C7637C1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7" name="Text Box 18">
          <a:extLst>
            <a:ext uri="{FF2B5EF4-FFF2-40B4-BE49-F238E27FC236}">
              <a16:creationId xmlns:a16="http://schemas.microsoft.com/office/drawing/2014/main" id="{B2051EF9-5910-47A4-AEC5-4A1E24F5C08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8" name="Text Box 19">
          <a:extLst>
            <a:ext uri="{FF2B5EF4-FFF2-40B4-BE49-F238E27FC236}">
              <a16:creationId xmlns:a16="http://schemas.microsoft.com/office/drawing/2014/main" id="{3DB35AD4-F035-44A0-8246-CB8A5E9BF85D}"/>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99" name="Text Box 15">
          <a:extLst>
            <a:ext uri="{FF2B5EF4-FFF2-40B4-BE49-F238E27FC236}">
              <a16:creationId xmlns:a16="http://schemas.microsoft.com/office/drawing/2014/main" id="{63CD1CE4-423A-437E-979A-762FA6BC4DC8}"/>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0" name="Text Box 16">
          <a:extLst>
            <a:ext uri="{FF2B5EF4-FFF2-40B4-BE49-F238E27FC236}">
              <a16:creationId xmlns:a16="http://schemas.microsoft.com/office/drawing/2014/main" id="{533ABA49-7DC6-47C5-A433-BD882E84FD3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1" name="Text Box 17">
          <a:extLst>
            <a:ext uri="{FF2B5EF4-FFF2-40B4-BE49-F238E27FC236}">
              <a16:creationId xmlns:a16="http://schemas.microsoft.com/office/drawing/2014/main" id="{8861786B-EDC1-4C02-A434-3FCA4F0BF0E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2" name="Text Box 18">
          <a:extLst>
            <a:ext uri="{FF2B5EF4-FFF2-40B4-BE49-F238E27FC236}">
              <a16:creationId xmlns:a16="http://schemas.microsoft.com/office/drawing/2014/main" id="{46D68BAF-6751-42D7-B664-20C6A26991B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3" name="Text Box 19">
          <a:extLst>
            <a:ext uri="{FF2B5EF4-FFF2-40B4-BE49-F238E27FC236}">
              <a16:creationId xmlns:a16="http://schemas.microsoft.com/office/drawing/2014/main" id="{9E45F952-AD04-41A1-9B1E-CBD30C29E77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504825</xdr:rowOff>
    </xdr:from>
    <xdr:ext cx="95250" cy="442269"/>
    <xdr:sp macro="" textlink="">
      <xdr:nvSpPr>
        <xdr:cNvPr id="2904" name="Text Box 15">
          <a:extLst>
            <a:ext uri="{FF2B5EF4-FFF2-40B4-BE49-F238E27FC236}">
              <a16:creationId xmlns:a16="http://schemas.microsoft.com/office/drawing/2014/main" id="{B0DC4715-B9E5-49F2-A928-B9BAB3A2787F}"/>
            </a:ext>
          </a:extLst>
        </xdr:cNvPr>
        <xdr:cNvSpPr txBox="1">
          <a:spLocks noChangeArrowheads="1"/>
        </xdr:cNvSpPr>
      </xdr:nvSpPr>
      <xdr:spPr bwMode="auto">
        <a:xfrm>
          <a:off x="14363700" y="33223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5" name="Text Box 16">
          <a:extLst>
            <a:ext uri="{FF2B5EF4-FFF2-40B4-BE49-F238E27FC236}">
              <a16:creationId xmlns:a16="http://schemas.microsoft.com/office/drawing/2014/main" id="{AC3F709F-10D0-49A6-9989-9BECA860A0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6" name="Text Box 17">
          <a:extLst>
            <a:ext uri="{FF2B5EF4-FFF2-40B4-BE49-F238E27FC236}">
              <a16:creationId xmlns:a16="http://schemas.microsoft.com/office/drawing/2014/main" id="{41B6064A-9361-4DA4-AC25-08CCB17205F5}"/>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7" name="Text Box 18">
          <a:extLst>
            <a:ext uri="{FF2B5EF4-FFF2-40B4-BE49-F238E27FC236}">
              <a16:creationId xmlns:a16="http://schemas.microsoft.com/office/drawing/2014/main" id="{D2A0D177-E6FB-45E8-B097-D3A009E6F8A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8" name="Text Box 16">
          <a:extLst>
            <a:ext uri="{FF2B5EF4-FFF2-40B4-BE49-F238E27FC236}">
              <a16:creationId xmlns:a16="http://schemas.microsoft.com/office/drawing/2014/main" id="{2902693C-9F28-4158-A404-08D7063AE30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9" name="Text Box 17">
          <a:extLst>
            <a:ext uri="{FF2B5EF4-FFF2-40B4-BE49-F238E27FC236}">
              <a16:creationId xmlns:a16="http://schemas.microsoft.com/office/drawing/2014/main" id="{F13743BF-AA19-44A9-8B2A-3E36E153851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0" name="Text Box 18">
          <a:extLst>
            <a:ext uri="{FF2B5EF4-FFF2-40B4-BE49-F238E27FC236}">
              <a16:creationId xmlns:a16="http://schemas.microsoft.com/office/drawing/2014/main" id="{C07E785B-13CE-484D-B957-53E09BC87AB1}"/>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1" name="Text Box 19">
          <a:extLst>
            <a:ext uri="{FF2B5EF4-FFF2-40B4-BE49-F238E27FC236}">
              <a16:creationId xmlns:a16="http://schemas.microsoft.com/office/drawing/2014/main" id="{A658C28F-B751-4C32-A245-133AD6B127D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2" name="Text Box 16">
          <a:extLst>
            <a:ext uri="{FF2B5EF4-FFF2-40B4-BE49-F238E27FC236}">
              <a16:creationId xmlns:a16="http://schemas.microsoft.com/office/drawing/2014/main" id="{39A4077E-219B-49CD-9D55-DDCF8AD7FB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3" name="Text Box 17">
          <a:extLst>
            <a:ext uri="{FF2B5EF4-FFF2-40B4-BE49-F238E27FC236}">
              <a16:creationId xmlns:a16="http://schemas.microsoft.com/office/drawing/2014/main" id="{61B77347-6121-4731-9DD1-FC652D1C278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4" name="Text Box 18">
          <a:extLst>
            <a:ext uri="{FF2B5EF4-FFF2-40B4-BE49-F238E27FC236}">
              <a16:creationId xmlns:a16="http://schemas.microsoft.com/office/drawing/2014/main" id="{01430A28-2B6D-4A7F-B952-8CCDFAEB0F00}"/>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15" name="Text Box 15">
          <a:extLst>
            <a:ext uri="{FF2B5EF4-FFF2-40B4-BE49-F238E27FC236}">
              <a16:creationId xmlns:a16="http://schemas.microsoft.com/office/drawing/2014/main" id="{C3677305-5045-422D-96A5-38D1197F6097}"/>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6" name="Text Box 16">
          <a:extLst>
            <a:ext uri="{FF2B5EF4-FFF2-40B4-BE49-F238E27FC236}">
              <a16:creationId xmlns:a16="http://schemas.microsoft.com/office/drawing/2014/main" id="{3E28C415-1BDB-4A76-93C0-C124A11E88D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7" name="Text Box 17">
          <a:extLst>
            <a:ext uri="{FF2B5EF4-FFF2-40B4-BE49-F238E27FC236}">
              <a16:creationId xmlns:a16="http://schemas.microsoft.com/office/drawing/2014/main" id="{D4924A1D-DCB8-4AC4-8209-C0AD662A5EE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8" name="Text Box 18">
          <a:extLst>
            <a:ext uri="{FF2B5EF4-FFF2-40B4-BE49-F238E27FC236}">
              <a16:creationId xmlns:a16="http://schemas.microsoft.com/office/drawing/2014/main" id="{A1936885-4540-45F2-BDB1-AEB20213F7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9" name="Text Box 19">
          <a:extLst>
            <a:ext uri="{FF2B5EF4-FFF2-40B4-BE49-F238E27FC236}">
              <a16:creationId xmlns:a16="http://schemas.microsoft.com/office/drawing/2014/main" id="{7778F938-03CF-46C3-AA3E-23A3921AE2D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0" name="Text Box 16">
          <a:extLst>
            <a:ext uri="{FF2B5EF4-FFF2-40B4-BE49-F238E27FC236}">
              <a16:creationId xmlns:a16="http://schemas.microsoft.com/office/drawing/2014/main" id="{AB25DFD9-DB2E-4D4F-80BA-2FE4532CCFA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1" name="Text Box 17">
          <a:extLst>
            <a:ext uri="{FF2B5EF4-FFF2-40B4-BE49-F238E27FC236}">
              <a16:creationId xmlns:a16="http://schemas.microsoft.com/office/drawing/2014/main" id="{3C30FF96-ADE3-4E32-9863-9CB31B31B8A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2" name="Text Box 18">
          <a:extLst>
            <a:ext uri="{FF2B5EF4-FFF2-40B4-BE49-F238E27FC236}">
              <a16:creationId xmlns:a16="http://schemas.microsoft.com/office/drawing/2014/main" id="{FA84B8D9-FB5D-417F-BFA0-419CC00D7197}"/>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3" name="Text Box 19">
          <a:extLst>
            <a:ext uri="{FF2B5EF4-FFF2-40B4-BE49-F238E27FC236}">
              <a16:creationId xmlns:a16="http://schemas.microsoft.com/office/drawing/2014/main" id="{ECD5493D-1558-4AD3-935E-002BDBF06D6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4" name="Text Box 16">
          <a:extLst>
            <a:ext uri="{FF2B5EF4-FFF2-40B4-BE49-F238E27FC236}">
              <a16:creationId xmlns:a16="http://schemas.microsoft.com/office/drawing/2014/main" id="{629FDB9E-4AC4-455E-A81D-83D1E5BC2006}"/>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5" name="Text Box 17">
          <a:extLst>
            <a:ext uri="{FF2B5EF4-FFF2-40B4-BE49-F238E27FC236}">
              <a16:creationId xmlns:a16="http://schemas.microsoft.com/office/drawing/2014/main" id="{6F71BEC6-DC9D-4D61-A5B6-2887F7A56C7D}"/>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6" name="Text Box 18">
          <a:extLst>
            <a:ext uri="{FF2B5EF4-FFF2-40B4-BE49-F238E27FC236}">
              <a16:creationId xmlns:a16="http://schemas.microsoft.com/office/drawing/2014/main" id="{46E9AE3C-7866-444B-801E-7FC7FDA9B7E8}"/>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7" name="Text Box 19">
          <a:extLst>
            <a:ext uri="{FF2B5EF4-FFF2-40B4-BE49-F238E27FC236}">
              <a16:creationId xmlns:a16="http://schemas.microsoft.com/office/drawing/2014/main" id="{9C0C90C0-A0E9-41E5-B540-7D00B05184C1}"/>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28" name="Text Box 15">
          <a:extLst>
            <a:ext uri="{FF2B5EF4-FFF2-40B4-BE49-F238E27FC236}">
              <a16:creationId xmlns:a16="http://schemas.microsoft.com/office/drawing/2014/main" id="{089A2711-597B-4C61-BBB1-CDF9056DEE02}"/>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29" name="Text Box 16">
          <a:extLst>
            <a:ext uri="{FF2B5EF4-FFF2-40B4-BE49-F238E27FC236}">
              <a16:creationId xmlns:a16="http://schemas.microsoft.com/office/drawing/2014/main" id="{EEE2F989-3E0A-402D-98D4-85A4E305CF5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0" name="Text Box 17">
          <a:extLst>
            <a:ext uri="{FF2B5EF4-FFF2-40B4-BE49-F238E27FC236}">
              <a16:creationId xmlns:a16="http://schemas.microsoft.com/office/drawing/2014/main" id="{B4A9110F-F01B-4000-A77A-40D58A5FE4C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1" name="Text Box 18">
          <a:extLst>
            <a:ext uri="{FF2B5EF4-FFF2-40B4-BE49-F238E27FC236}">
              <a16:creationId xmlns:a16="http://schemas.microsoft.com/office/drawing/2014/main" id="{BA0FDF17-A3AF-43F0-9A86-E0879EF6146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2" name="Text Box 19">
          <a:extLst>
            <a:ext uri="{FF2B5EF4-FFF2-40B4-BE49-F238E27FC236}">
              <a16:creationId xmlns:a16="http://schemas.microsoft.com/office/drawing/2014/main" id="{F749BA86-E9AA-4537-A4C9-26B15231E3D3}"/>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3" name="Text Box 16">
          <a:extLst>
            <a:ext uri="{FF2B5EF4-FFF2-40B4-BE49-F238E27FC236}">
              <a16:creationId xmlns:a16="http://schemas.microsoft.com/office/drawing/2014/main" id="{B6A3520A-F13D-40B8-BE3C-FBD0F8EE0A74}"/>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4" name="Text Box 17">
          <a:extLst>
            <a:ext uri="{FF2B5EF4-FFF2-40B4-BE49-F238E27FC236}">
              <a16:creationId xmlns:a16="http://schemas.microsoft.com/office/drawing/2014/main" id="{B9DEDF7B-EBC9-42BF-AABB-5827415C38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2935" name="Text Box 18">
          <a:extLst>
            <a:ext uri="{FF2B5EF4-FFF2-40B4-BE49-F238E27FC236}">
              <a16:creationId xmlns:a16="http://schemas.microsoft.com/office/drawing/2014/main" id="{D46520AC-9BEA-4A5F-B221-43923FC283C6}"/>
            </a:ext>
          </a:extLst>
        </xdr:cNvPr>
        <xdr:cNvSpPr txBox="1">
          <a:spLocks noChangeArrowheads="1"/>
        </xdr:cNvSpPr>
      </xdr:nvSpPr>
      <xdr:spPr bwMode="auto">
        <a:xfrm>
          <a:off x="14355762" y="34353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6" name="Text Box 16">
          <a:extLst>
            <a:ext uri="{FF2B5EF4-FFF2-40B4-BE49-F238E27FC236}">
              <a16:creationId xmlns:a16="http://schemas.microsoft.com/office/drawing/2014/main" id="{78F62D2F-A201-4657-9FAD-F18F180DFC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7" name="Text Box 17">
          <a:extLst>
            <a:ext uri="{FF2B5EF4-FFF2-40B4-BE49-F238E27FC236}">
              <a16:creationId xmlns:a16="http://schemas.microsoft.com/office/drawing/2014/main" id="{83D95812-571B-4B54-8B76-E7B50E730B6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8" name="Text Box 18">
          <a:extLst>
            <a:ext uri="{FF2B5EF4-FFF2-40B4-BE49-F238E27FC236}">
              <a16:creationId xmlns:a16="http://schemas.microsoft.com/office/drawing/2014/main" id="{D73D6926-EB9C-44C6-A9FD-3889E767A2DC}"/>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9" name="Text Box 19">
          <a:extLst>
            <a:ext uri="{FF2B5EF4-FFF2-40B4-BE49-F238E27FC236}">
              <a16:creationId xmlns:a16="http://schemas.microsoft.com/office/drawing/2014/main" id="{5B2C68E0-FEFF-4B70-B743-1F4D16B895B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40" name="Text Box 16">
          <a:extLst>
            <a:ext uri="{FF2B5EF4-FFF2-40B4-BE49-F238E27FC236}">
              <a16:creationId xmlns:a16="http://schemas.microsoft.com/office/drawing/2014/main" id="{C6171E93-F4A2-4395-8FB4-34BABD3FBC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1" name="Text Box 15">
          <a:extLst>
            <a:ext uri="{FF2B5EF4-FFF2-40B4-BE49-F238E27FC236}">
              <a16:creationId xmlns:a16="http://schemas.microsoft.com/office/drawing/2014/main" id="{7889B36B-D754-410E-900D-CB733BFF7F1F}"/>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2942" name="Text Box 15">
          <a:extLst>
            <a:ext uri="{FF2B5EF4-FFF2-40B4-BE49-F238E27FC236}">
              <a16:creationId xmlns:a16="http://schemas.microsoft.com/office/drawing/2014/main" id="{0BC28520-9B97-43FA-918F-43D4B80C3CD2}"/>
            </a:ext>
          </a:extLst>
        </xdr:cNvPr>
        <xdr:cNvSpPr txBox="1">
          <a:spLocks noChangeArrowheads="1"/>
        </xdr:cNvSpPr>
      </xdr:nvSpPr>
      <xdr:spPr bwMode="auto">
        <a:xfrm>
          <a:off x="4743450" y="34709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43" name="Text Box 15">
          <a:extLst>
            <a:ext uri="{FF2B5EF4-FFF2-40B4-BE49-F238E27FC236}">
              <a16:creationId xmlns:a16="http://schemas.microsoft.com/office/drawing/2014/main" id="{9F25D894-7ACE-4D61-8D8B-41BF86912C92}"/>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44" name="Text Box 15">
          <a:extLst>
            <a:ext uri="{FF2B5EF4-FFF2-40B4-BE49-F238E27FC236}">
              <a16:creationId xmlns:a16="http://schemas.microsoft.com/office/drawing/2014/main" id="{B3A05AE6-CE4D-4875-9091-2D3020AE074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45" name="Text Box 15">
          <a:extLst>
            <a:ext uri="{FF2B5EF4-FFF2-40B4-BE49-F238E27FC236}">
              <a16:creationId xmlns:a16="http://schemas.microsoft.com/office/drawing/2014/main" id="{F73D55C4-E0F6-43BB-8288-582F7ADAEE23}"/>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6" name="Text Box 15">
          <a:extLst>
            <a:ext uri="{FF2B5EF4-FFF2-40B4-BE49-F238E27FC236}">
              <a16:creationId xmlns:a16="http://schemas.microsoft.com/office/drawing/2014/main" id="{D78C3FD0-2B2B-4E5F-B1A3-7ADF96E64D5D}"/>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7" name="Text Box 16">
          <a:extLst>
            <a:ext uri="{FF2B5EF4-FFF2-40B4-BE49-F238E27FC236}">
              <a16:creationId xmlns:a16="http://schemas.microsoft.com/office/drawing/2014/main" id="{BCFDDB71-26F9-43C6-AE50-3A8044A41C4B}"/>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8" name="Text Box 17">
          <a:extLst>
            <a:ext uri="{FF2B5EF4-FFF2-40B4-BE49-F238E27FC236}">
              <a16:creationId xmlns:a16="http://schemas.microsoft.com/office/drawing/2014/main" id="{0B338F3A-B9E9-4687-814A-A8150CBDC87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9" name="Text Box 18">
          <a:extLst>
            <a:ext uri="{FF2B5EF4-FFF2-40B4-BE49-F238E27FC236}">
              <a16:creationId xmlns:a16="http://schemas.microsoft.com/office/drawing/2014/main" id="{EC04B7C8-4AB3-4B13-BBB9-63A20AE072F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50" name="Text Box 19">
          <a:extLst>
            <a:ext uri="{FF2B5EF4-FFF2-40B4-BE49-F238E27FC236}">
              <a16:creationId xmlns:a16="http://schemas.microsoft.com/office/drawing/2014/main" id="{969CA0FA-79CA-419A-A564-F95E989A0464}"/>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1" name="Text Box 16">
          <a:extLst>
            <a:ext uri="{FF2B5EF4-FFF2-40B4-BE49-F238E27FC236}">
              <a16:creationId xmlns:a16="http://schemas.microsoft.com/office/drawing/2014/main" id="{22C5608E-2C05-40EC-97EC-8ED79E5644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2" name="Text Box 17">
          <a:extLst>
            <a:ext uri="{FF2B5EF4-FFF2-40B4-BE49-F238E27FC236}">
              <a16:creationId xmlns:a16="http://schemas.microsoft.com/office/drawing/2014/main" id="{A48CC5F7-A9E9-440C-93D2-FE19C4D282E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3" name="Text Box 18">
          <a:extLst>
            <a:ext uri="{FF2B5EF4-FFF2-40B4-BE49-F238E27FC236}">
              <a16:creationId xmlns:a16="http://schemas.microsoft.com/office/drawing/2014/main" id="{80A21C3A-DD0F-4ED3-AA1C-0F5C0FB8C066}"/>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4" name="Text Box 19">
          <a:extLst>
            <a:ext uri="{FF2B5EF4-FFF2-40B4-BE49-F238E27FC236}">
              <a16:creationId xmlns:a16="http://schemas.microsoft.com/office/drawing/2014/main" id="{95E61368-9F47-4FDC-9423-03425732B9E7}"/>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5" name="Text Box 16">
          <a:extLst>
            <a:ext uri="{FF2B5EF4-FFF2-40B4-BE49-F238E27FC236}">
              <a16:creationId xmlns:a16="http://schemas.microsoft.com/office/drawing/2014/main" id="{1EE2ACA3-7BD4-4F96-84AF-E66C359172B5}"/>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6" name="Text Box 17">
          <a:extLst>
            <a:ext uri="{FF2B5EF4-FFF2-40B4-BE49-F238E27FC236}">
              <a16:creationId xmlns:a16="http://schemas.microsoft.com/office/drawing/2014/main" id="{6A28EC91-904B-4B11-B369-90E0BC26801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7" name="Text Box 18">
          <a:extLst>
            <a:ext uri="{FF2B5EF4-FFF2-40B4-BE49-F238E27FC236}">
              <a16:creationId xmlns:a16="http://schemas.microsoft.com/office/drawing/2014/main" id="{E3600D8E-72BF-4AD5-B930-F50F2E2CC698}"/>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8" name="Text Box 19">
          <a:extLst>
            <a:ext uri="{FF2B5EF4-FFF2-40B4-BE49-F238E27FC236}">
              <a16:creationId xmlns:a16="http://schemas.microsoft.com/office/drawing/2014/main" id="{1E78E6B9-CEB4-4092-A880-DCFA2674FF3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59" name="Text Box 15">
          <a:extLst>
            <a:ext uri="{FF2B5EF4-FFF2-40B4-BE49-F238E27FC236}">
              <a16:creationId xmlns:a16="http://schemas.microsoft.com/office/drawing/2014/main" id="{9160A764-14D1-4074-819A-DD27A13B6477}"/>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0" name="Text Box 16">
          <a:extLst>
            <a:ext uri="{FF2B5EF4-FFF2-40B4-BE49-F238E27FC236}">
              <a16:creationId xmlns:a16="http://schemas.microsoft.com/office/drawing/2014/main" id="{FB8DC64A-139F-4134-BD89-57B8460763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1" name="Text Box 17">
          <a:extLst>
            <a:ext uri="{FF2B5EF4-FFF2-40B4-BE49-F238E27FC236}">
              <a16:creationId xmlns:a16="http://schemas.microsoft.com/office/drawing/2014/main" id="{A01177DE-5BE8-4C50-84AD-67E6EC03BC8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2" name="Text Box 18">
          <a:extLst>
            <a:ext uri="{FF2B5EF4-FFF2-40B4-BE49-F238E27FC236}">
              <a16:creationId xmlns:a16="http://schemas.microsoft.com/office/drawing/2014/main" id="{78500F3A-F565-43E1-8537-92DD908725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3" name="Text Box 19">
          <a:extLst>
            <a:ext uri="{FF2B5EF4-FFF2-40B4-BE49-F238E27FC236}">
              <a16:creationId xmlns:a16="http://schemas.microsoft.com/office/drawing/2014/main" id="{869F0376-5A02-4CC5-976A-2C44934935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4" name="Text Box 16">
          <a:extLst>
            <a:ext uri="{FF2B5EF4-FFF2-40B4-BE49-F238E27FC236}">
              <a16:creationId xmlns:a16="http://schemas.microsoft.com/office/drawing/2014/main" id="{015E55C5-EEA8-40D3-B43B-3D7CDE4C13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5" name="Text Box 17">
          <a:extLst>
            <a:ext uri="{FF2B5EF4-FFF2-40B4-BE49-F238E27FC236}">
              <a16:creationId xmlns:a16="http://schemas.microsoft.com/office/drawing/2014/main" id="{2A8B79E2-9DD3-4241-9E2D-98CB5DB2DBC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6" name="Text Box 18">
          <a:extLst>
            <a:ext uri="{FF2B5EF4-FFF2-40B4-BE49-F238E27FC236}">
              <a16:creationId xmlns:a16="http://schemas.microsoft.com/office/drawing/2014/main" id="{11EF1686-6562-40D9-9032-6810E4D816F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7" name="Text Box 16">
          <a:extLst>
            <a:ext uri="{FF2B5EF4-FFF2-40B4-BE49-F238E27FC236}">
              <a16:creationId xmlns:a16="http://schemas.microsoft.com/office/drawing/2014/main" id="{E4847077-E665-46CC-A972-F44A4662531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8" name="Text Box 17">
          <a:extLst>
            <a:ext uri="{FF2B5EF4-FFF2-40B4-BE49-F238E27FC236}">
              <a16:creationId xmlns:a16="http://schemas.microsoft.com/office/drawing/2014/main" id="{6BC40607-C458-4FEA-A5F3-B3E08A43AC5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9" name="Text Box 18">
          <a:extLst>
            <a:ext uri="{FF2B5EF4-FFF2-40B4-BE49-F238E27FC236}">
              <a16:creationId xmlns:a16="http://schemas.microsoft.com/office/drawing/2014/main" id="{96C6EB47-5A82-4E04-AC53-609A2ACDC9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0" name="Text Box 19">
          <a:extLst>
            <a:ext uri="{FF2B5EF4-FFF2-40B4-BE49-F238E27FC236}">
              <a16:creationId xmlns:a16="http://schemas.microsoft.com/office/drawing/2014/main" id="{54FC843A-D7F6-4375-A0CC-448DEC47910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1" name="Text Box 16">
          <a:extLst>
            <a:ext uri="{FF2B5EF4-FFF2-40B4-BE49-F238E27FC236}">
              <a16:creationId xmlns:a16="http://schemas.microsoft.com/office/drawing/2014/main" id="{1F228E3F-8AE1-4248-91AF-5FF8D3804F3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2" name="Text Box 17">
          <a:extLst>
            <a:ext uri="{FF2B5EF4-FFF2-40B4-BE49-F238E27FC236}">
              <a16:creationId xmlns:a16="http://schemas.microsoft.com/office/drawing/2014/main" id="{F0F1428C-9AA0-4440-A8BB-1AE035FB6AB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3" name="Text Box 18">
          <a:extLst>
            <a:ext uri="{FF2B5EF4-FFF2-40B4-BE49-F238E27FC236}">
              <a16:creationId xmlns:a16="http://schemas.microsoft.com/office/drawing/2014/main" id="{23A3F522-2325-4472-B606-299B63B1B59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4" name="Text Box 19">
          <a:extLst>
            <a:ext uri="{FF2B5EF4-FFF2-40B4-BE49-F238E27FC236}">
              <a16:creationId xmlns:a16="http://schemas.microsoft.com/office/drawing/2014/main" id="{61E135AC-13F5-494C-8199-6EC77DA76393}"/>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2975" name="Text Box 15">
          <a:extLst>
            <a:ext uri="{FF2B5EF4-FFF2-40B4-BE49-F238E27FC236}">
              <a16:creationId xmlns:a16="http://schemas.microsoft.com/office/drawing/2014/main" id="{D35AC249-1BD5-4B94-9999-2874660C9A29}"/>
            </a:ext>
          </a:extLst>
        </xdr:cNvPr>
        <xdr:cNvSpPr txBox="1">
          <a:spLocks noChangeArrowheads="1"/>
        </xdr:cNvSpPr>
      </xdr:nvSpPr>
      <xdr:spPr bwMode="auto">
        <a:xfrm>
          <a:off x="4743450" y="34709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76" name="Text Box 15">
          <a:extLst>
            <a:ext uri="{FF2B5EF4-FFF2-40B4-BE49-F238E27FC236}">
              <a16:creationId xmlns:a16="http://schemas.microsoft.com/office/drawing/2014/main" id="{13BA04A0-9527-4121-AB5C-FB65B7B81703}"/>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77" name="Text Box 15">
          <a:extLst>
            <a:ext uri="{FF2B5EF4-FFF2-40B4-BE49-F238E27FC236}">
              <a16:creationId xmlns:a16="http://schemas.microsoft.com/office/drawing/2014/main" id="{B3F9F23F-FA3B-4BEA-BA18-633395540F06}"/>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78" name="Text Box 15">
          <a:extLst>
            <a:ext uri="{FF2B5EF4-FFF2-40B4-BE49-F238E27FC236}">
              <a16:creationId xmlns:a16="http://schemas.microsoft.com/office/drawing/2014/main" id="{B4F84BB1-B070-4103-8CB8-A3A3B31ACB02}"/>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213632"/>
    <xdr:sp macro="" textlink="">
      <xdr:nvSpPr>
        <xdr:cNvPr id="2979" name="Text Box 15">
          <a:extLst>
            <a:ext uri="{FF2B5EF4-FFF2-40B4-BE49-F238E27FC236}">
              <a16:creationId xmlns:a16="http://schemas.microsoft.com/office/drawing/2014/main" id="{6D854DFD-03DE-4577-BF14-169BD8DBEFE7}"/>
            </a:ext>
          </a:extLst>
        </xdr:cNvPr>
        <xdr:cNvSpPr txBox="1">
          <a:spLocks noChangeArrowheads="1"/>
        </xdr:cNvSpPr>
      </xdr:nvSpPr>
      <xdr:spPr bwMode="auto">
        <a:xfrm>
          <a:off x="1436370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0" name="Text Box 16">
          <a:extLst>
            <a:ext uri="{FF2B5EF4-FFF2-40B4-BE49-F238E27FC236}">
              <a16:creationId xmlns:a16="http://schemas.microsoft.com/office/drawing/2014/main" id="{E7156CE2-2ADC-4A66-A6A9-EEE3E3D9ED3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1" name="Text Box 17">
          <a:extLst>
            <a:ext uri="{FF2B5EF4-FFF2-40B4-BE49-F238E27FC236}">
              <a16:creationId xmlns:a16="http://schemas.microsoft.com/office/drawing/2014/main" id="{45121519-70F1-44BE-9AFC-0318C8DD94D3}"/>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2" name="Text Box 18">
          <a:extLst>
            <a:ext uri="{FF2B5EF4-FFF2-40B4-BE49-F238E27FC236}">
              <a16:creationId xmlns:a16="http://schemas.microsoft.com/office/drawing/2014/main" id="{109D6B34-FD4C-41C9-9C65-627289AAF8B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3" name="Text Box 19">
          <a:extLst>
            <a:ext uri="{FF2B5EF4-FFF2-40B4-BE49-F238E27FC236}">
              <a16:creationId xmlns:a16="http://schemas.microsoft.com/office/drawing/2014/main" id="{E3701E08-1655-4801-A625-514293BB2FC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4" name="Text Box 16">
          <a:extLst>
            <a:ext uri="{FF2B5EF4-FFF2-40B4-BE49-F238E27FC236}">
              <a16:creationId xmlns:a16="http://schemas.microsoft.com/office/drawing/2014/main" id="{97978CF1-9211-43BE-87C5-4D3D1C2C593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5" name="Text Box 17">
          <a:extLst>
            <a:ext uri="{FF2B5EF4-FFF2-40B4-BE49-F238E27FC236}">
              <a16:creationId xmlns:a16="http://schemas.microsoft.com/office/drawing/2014/main" id="{A955D769-521D-4A20-8DC2-A37C79C74C7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6" name="Text Box 18">
          <a:extLst>
            <a:ext uri="{FF2B5EF4-FFF2-40B4-BE49-F238E27FC236}">
              <a16:creationId xmlns:a16="http://schemas.microsoft.com/office/drawing/2014/main" id="{62671549-BEFE-4629-A3AE-55FA7377A51F}"/>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7" name="Text Box 19">
          <a:extLst>
            <a:ext uri="{FF2B5EF4-FFF2-40B4-BE49-F238E27FC236}">
              <a16:creationId xmlns:a16="http://schemas.microsoft.com/office/drawing/2014/main" id="{1A7CC2C3-B301-4EF2-84E6-57E1D604231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8" name="Text Box 16">
          <a:extLst>
            <a:ext uri="{FF2B5EF4-FFF2-40B4-BE49-F238E27FC236}">
              <a16:creationId xmlns:a16="http://schemas.microsoft.com/office/drawing/2014/main" id="{72B0D7FF-ECAF-446D-B8CF-52B3E7CF0152}"/>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9" name="Text Box 17">
          <a:extLst>
            <a:ext uri="{FF2B5EF4-FFF2-40B4-BE49-F238E27FC236}">
              <a16:creationId xmlns:a16="http://schemas.microsoft.com/office/drawing/2014/main" id="{7D22EFD2-1C77-4E85-A195-578EA683335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0" name="Text Box 18">
          <a:extLst>
            <a:ext uri="{FF2B5EF4-FFF2-40B4-BE49-F238E27FC236}">
              <a16:creationId xmlns:a16="http://schemas.microsoft.com/office/drawing/2014/main" id="{7CC3B74A-C2E6-4CD4-91A7-E8688CC7AA8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1" name="Text Box 19">
          <a:extLst>
            <a:ext uri="{FF2B5EF4-FFF2-40B4-BE49-F238E27FC236}">
              <a16:creationId xmlns:a16="http://schemas.microsoft.com/office/drawing/2014/main" id="{3317B065-5367-4FD9-B8F9-B0918E367676}"/>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92" name="Text Box 15">
          <a:extLst>
            <a:ext uri="{FF2B5EF4-FFF2-40B4-BE49-F238E27FC236}">
              <a16:creationId xmlns:a16="http://schemas.microsoft.com/office/drawing/2014/main" id="{20264664-AA38-4C8F-897F-5DB8AE77B8CE}"/>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3" name="Text Box 16">
          <a:extLst>
            <a:ext uri="{FF2B5EF4-FFF2-40B4-BE49-F238E27FC236}">
              <a16:creationId xmlns:a16="http://schemas.microsoft.com/office/drawing/2014/main" id="{74240848-9D28-404F-AFB0-4CF18D50B70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4" name="Text Box 17">
          <a:extLst>
            <a:ext uri="{FF2B5EF4-FFF2-40B4-BE49-F238E27FC236}">
              <a16:creationId xmlns:a16="http://schemas.microsoft.com/office/drawing/2014/main" id="{26FEE323-D640-4D1F-8D91-08024934438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5" name="Text Box 18">
          <a:extLst>
            <a:ext uri="{FF2B5EF4-FFF2-40B4-BE49-F238E27FC236}">
              <a16:creationId xmlns:a16="http://schemas.microsoft.com/office/drawing/2014/main" id="{5FF82CB2-913B-4E1D-A90A-26301DCB236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6" name="Text Box 19">
          <a:extLst>
            <a:ext uri="{FF2B5EF4-FFF2-40B4-BE49-F238E27FC236}">
              <a16:creationId xmlns:a16="http://schemas.microsoft.com/office/drawing/2014/main" id="{14BF9967-CFCE-4A60-85C9-1B05188D9B6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504825</xdr:rowOff>
    </xdr:from>
    <xdr:ext cx="95250" cy="442269"/>
    <xdr:sp macro="" textlink="">
      <xdr:nvSpPr>
        <xdr:cNvPr id="2997" name="Text Box 15">
          <a:extLst>
            <a:ext uri="{FF2B5EF4-FFF2-40B4-BE49-F238E27FC236}">
              <a16:creationId xmlns:a16="http://schemas.microsoft.com/office/drawing/2014/main" id="{A43CE4B8-A2E9-4F1B-B277-6BE5FDB42996}"/>
            </a:ext>
          </a:extLst>
        </xdr:cNvPr>
        <xdr:cNvSpPr txBox="1">
          <a:spLocks noChangeArrowheads="1"/>
        </xdr:cNvSpPr>
      </xdr:nvSpPr>
      <xdr:spPr bwMode="auto">
        <a:xfrm>
          <a:off x="14363700" y="35452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8" name="Text Box 16">
          <a:extLst>
            <a:ext uri="{FF2B5EF4-FFF2-40B4-BE49-F238E27FC236}">
              <a16:creationId xmlns:a16="http://schemas.microsoft.com/office/drawing/2014/main" id="{D5390314-0C07-4751-97BE-53E86BC3D3A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9" name="Text Box 17">
          <a:extLst>
            <a:ext uri="{FF2B5EF4-FFF2-40B4-BE49-F238E27FC236}">
              <a16:creationId xmlns:a16="http://schemas.microsoft.com/office/drawing/2014/main" id="{DC41DE60-4B52-496F-8782-A8C5EBD90EA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00" name="Text Box 18">
          <a:extLst>
            <a:ext uri="{FF2B5EF4-FFF2-40B4-BE49-F238E27FC236}">
              <a16:creationId xmlns:a16="http://schemas.microsoft.com/office/drawing/2014/main" id="{CD78A2CC-AD71-46D7-92F9-F2B8D6576D9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1" name="Text Box 16">
          <a:extLst>
            <a:ext uri="{FF2B5EF4-FFF2-40B4-BE49-F238E27FC236}">
              <a16:creationId xmlns:a16="http://schemas.microsoft.com/office/drawing/2014/main" id="{9EEAF40C-05AD-4A31-85A4-C7390C192F6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2" name="Text Box 17">
          <a:extLst>
            <a:ext uri="{FF2B5EF4-FFF2-40B4-BE49-F238E27FC236}">
              <a16:creationId xmlns:a16="http://schemas.microsoft.com/office/drawing/2014/main" id="{D1C0BBEB-5870-41BB-8E20-545091CB880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3" name="Text Box 18">
          <a:extLst>
            <a:ext uri="{FF2B5EF4-FFF2-40B4-BE49-F238E27FC236}">
              <a16:creationId xmlns:a16="http://schemas.microsoft.com/office/drawing/2014/main" id="{F718D80D-1F83-4597-9455-A9954E284F4D}"/>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4" name="Text Box 19">
          <a:extLst>
            <a:ext uri="{FF2B5EF4-FFF2-40B4-BE49-F238E27FC236}">
              <a16:creationId xmlns:a16="http://schemas.microsoft.com/office/drawing/2014/main" id="{446D3C2B-E431-4497-B0B8-8FCB23F19CB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5" name="Text Box 16">
          <a:extLst>
            <a:ext uri="{FF2B5EF4-FFF2-40B4-BE49-F238E27FC236}">
              <a16:creationId xmlns:a16="http://schemas.microsoft.com/office/drawing/2014/main" id="{C13F008A-FF63-4C0E-B5FE-9F9DC8014F2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6" name="Text Box 17">
          <a:extLst>
            <a:ext uri="{FF2B5EF4-FFF2-40B4-BE49-F238E27FC236}">
              <a16:creationId xmlns:a16="http://schemas.microsoft.com/office/drawing/2014/main" id="{08DB9355-1489-44F2-B36A-BC5E435CADE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7" name="Text Box 18">
          <a:extLst>
            <a:ext uri="{FF2B5EF4-FFF2-40B4-BE49-F238E27FC236}">
              <a16:creationId xmlns:a16="http://schemas.microsoft.com/office/drawing/2014/main" id="{E417F91A-FBA5-4C10-9C0A-2E5F9712F63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08" name="Text Box 15">
          <a:extLst>
            <a:ext uri="{FF2B5EF4-FFF2-40B4-BE49-F238E27FC236}">
              <a16:creationId xmlns:a16="http://schemas.microsoft.com/office/drawing/2014/main" id="{8AAD1E42-F36F-4323-A4AA-26CDD5DD9D0C}"/>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09" name="Text Box 16">
          <a:extLst>
            <a:ext uri="{FF2B5EF4-FFF2-40B4-BE49-F238E27FC236}">
              <a16:creationId xmlns:a16="http://schemas.microsoft.com/office/drawing/2014/main" id="{F6C8AB2A-72C4-4F2D-8986-A7FF9F86EE3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0" name="Text Box 17">
          <a:extLst>
            <a:ext uri="{FF2B5EF4-FFF2-40B4-BE49-F238E27FC236}">
              <a16:creationId xmlns:a16="http://schemas.microsoft.com/office/drawing/2014/main" id="{C93E8298-BB9E-4A0F-A0A9-1E34371685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1" name="Text Box 18">
          <a:extLst>
            <a:ext uri="{FF2B5EF4-FFF2-40B4-BE49-F238E27FC236}">
              <a16:creationId xmlns:a16="http://schemas.microsoft.com/office/drawing/2014/main" id="{13E48B0D-7785-4F7B-A7AE-5260F6187D7E}"/>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2" name="Text Box 19">
          <a:extLst>
            <a:ext uri="{FF2B5EF4-FFF2-40B4-BE49-F238E27FC236}">
              <a16:creationId xmlns:a16="http://schemas.microsoft.com/office/drawing/2014/main" id="{69FB213F-C22F-4F1F-8946-91A608C4E1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3" name="Text Box 16">
          <a:extLst>
            <a:ext uri="{FF2B5EF4-FFF2-40B4-BE49-F238E27FC236}">
              <a16:creationId xmlns:a16="http://schemas.microsoft.com/office/drawing/2014/main" id="{94B05C31-66F7-400F-8513-AA7856102020}"/>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4" name="Text Box 17">
          <a:extLst>
            <a:ext uri="{FF2B5EF4-FFF2-40B4-BE49-F238E27FC236}">
              <a16:creationId xmlns:a16="http://schemas.microsoft.com/office/drawing/2014/main" id="{63148E27-5A10-4B37-AA25-C5597FB679D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5" name="Text Box 18">
          <a:extLst>
            <a:ext uri="{FF2B5EF4-FFF2-40B4-BE49-F238E27FC236}">
              <a16:creationId xmlns:a16="http://schemas.microsoft.com/office/drawing/2014/main" id="{A822C885-050B-4E9A-BB2A-D23A1F646BC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6" name="Text Box 19">
          <a:extLst>
            <a:ext uri="{FF2B5EF4-FFF2-40B4-BE49-F238E27FC236}">
              <a16:creationId xmlns:a16="http://schemas.microsoft.com/office/drawing/2014/main" id="{B452B345-2A72-43BD-A55A-0CDCD97488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7" name="Text Box 16">
          <a:extLst>
            <a:ext uri="{FF2B5EF4-FFF2-40B4-BE49-F238E27FC236}">
              <a16:creationId xmlns:a16="http://schemas.microsoft.com/office/drawing/2014/main" id="{34D56282-0082-4FB1-9712-FC29A28E387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8" name="Text Box 17">
          <a:extLst>
            <a:ext uri="{FF2B5EF4-FFF2-40B4-BE49-F238E27FC236}">
              <a16:creationId xmlns:a16="http://schemas.microsoft.com/office/drawing/2014/main" id="{6A5FBEEB-901D-4A03-9880-83032362F961}"/>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9" name="Text Box 18">
          <a:extLst>
            <a:ext uri="{FF2B5EF4-FFF2-40B4-BE49-F238E27FC236}">
              <a16:creationId xmlns:a16="http://schemas.microsoft.com/office/drawing/2014/main" id="{A3578551-930A-491D-A6FE-50BA8D99E44B}"/>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20" name="Text Box 19">
          <a:extLst>
            <a:ext uri="{FF2B5EF4-FFF2-40B4-BE49-F238E27FC236}">
              <a16:creationId xmlns:a16="http://schemas.microsoft.com/office/drawing/2014/main" id="{FB537A73-3A96-4F51-B8F2-21D6CB58DFA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21" name="Text Box 15">
          <a:extLst>
            <a:ext uri="{FF2B5EF4-FFF2-40B4-BE49-F238E27FC236}">
              <a16:creationId xmlns:a16="http://schemas.microsoft.com/office/drawing/2014/main" id="{5AE6EB79-79B5-44C3-B6A3-03957ADF261C}"/>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2" name="Text Box 16">
          <a:extLst>
            <a:ext uri="{FF2B5EF4-FFF2-40B4-BE49-F238E27FC236}">
              <a16:creationId xmlns:a16="http://schemas.microsoft.com/office/drawing/2014/main" id="{B5C8C185-E7B0-41FD-978A-E33B3F74DFCF}"/>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3" name="Text Box 17">
          <a:extLst>
            <a:ext uri="{FF2B5EF4-FFF2-40B4-BE49-F238E27FC236}">
              <a16:creationId xmlns:a16="http://schemas.microsoft.com/office/drawing/2014/main" id="{7FE51ABD-8946-42FF-A9CB-021BA247BC2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4" name="Text Box 18">
          <a:extLst>
            <a:ext uri="{FF2B5EF4-FFF2-40B4-BE49-F238E27FC236}">
              <a16:creationId xmlns:a16="http://schemas.microsoft.com/office/drawing/2014/main" id="{9286FD3B-47DB-426F-9E5A-BC693348C1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5" name="Text Box 19">
          <a:extLst>
            <a:ext uri="{FF2B5EF4-FFF2-40B4-BE49-F238E27FC236}">
              <a16:creationId xmlns:a16="http://schemas.microsoft.com/office/drawing/2014/main" id="{5898916E-09D4-4CF8-8040-05092659028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6" name="Text Box 16">
          <a:extLst>
            <a:ext uri="{FF2B5EF4-FFF2-40B4-BE49-F238E27FC236}">
              <a16:creationId xmlns:a16="http://schemas.microsoft.com/office/drawing/2014/main" id="{929CDB87-D2CA-4D81-867B-D76F7F47DEE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7" name="Text Box 17">
          <a:extLst>
            <a:ext uri="{FF2B5EF4-FFF2-40B4-BE49-F238E27FC236}">
              <a16:creationId xmlns:a16="http://schemas.microsoft.com/office/drawing/2014/main" id="{17239626-BEAC-46D9-9C30-D0CEBDF477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3028" name="Text Box 18">
          <a:extLst>
            <a:ext uri="{FF2B5EF4-FFF2-40B4-BE49-F238E27FC236}">
              <a16:creationId xmlns:a16="http://schemas.microsoft.com/office/drawing/2014/main" id="{ABCF0047-715D-4E66-B46B-76D7CB0BA793}"/>
            </a:ext>
          </a:extLst>
        </xdr:cNvPr>
        <xdr:cNvSpPr txBox="1">
          <a:spLocks noChangeArrowheads="1"/>
        </xdr:cNvSpPr>
      </xdr:nvSpPr>
      <xdr:spPr bwMode="auto">
        <a:xfrm>
          <a:off x="14355762" y="36582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29" name="Text Box 16">
          <a:extLst>
            <a:ext uri="{FF2B5EF4-FFF2-40B4-BE49-F238E27FC236}">
              <a16:creationId xmlns:a16="http://schemas.microsoft.com/office/drawing/2014/main" id="{BE3DD979-A4EC-447C-B319-1F44477E647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0" name="Text Box 17">
          <a:extLst>
            <a:ext uri="{FF2B5EF4-FFF2-40B4-BE49-F238E27FC236}">
              <a16:creationId xmlns:a16="http://schemas.microsoft.com/office/drawing/2014/main" id="{0EBFC65B-B80A-4DE7-8FAC-06A5B27CFEF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1" name="Text Box 18">
          <a:extLst>
            <a:ext uri="{FF2B5EF4-FFF2-40B4-BE49-F238E27FC236}">
              <a16:creationId xmlns:a16="http://schemas.microsoft.com/office/drawing/2014/main" id="{6C4C8ADC-CF3C-413E-BE18-566801222A5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2" name="Text Box 19">
          <a:extLst>
            <a:ext uri="{FF2B5EF4-FFF2-40B4-BE49-F238E27FC236}">
              <a16:creationId xmlns:a16="http://schemas.microsoft.com/office/drawing/2014/main" id="{6FD69907-207D-4F95-8D83-561DA41A268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3" name="Text Box 16">
          <a:extLst>
            <a:ext uri="{FF2B5EF4-FFF2-40B4-BE49-F238E27FC236}">
              <a16:creationId xmlns:a16="http://schemas.microsoft.com/office/drawing/2014/main" id="{CD5F106F-59DC-451E-AFB6-02FB1EFB47C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4" name="Text Box 15">
          <a:extLst>
            <a:ext uri="{FF2B5EF4-FFF2-40B4-BE49-F238E27FC236}">
              <a16:creationId xmlns:a16="http://schemas.microsoft.com/office/drawing/2014/main" id="{1DFFD2A7-AA25-4530-8CBD-CF947EC9791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035" name="Text Box 15">
          <a:extLst>
            <a:ext uri="{FF2B5EF4-FFF2-40B4-BE49-F238E27FC236}">
              <a16:creationId xmlns:a16="http://schemas.microsoft.com/office/drawing/2014/main" id="{6B3F30D8-66F7-4D04-A76C-9A23F604F7AC}"/>
            </a:ext>
          </a:extLst>
        </xdr:cNvPr>
        <xdr:cNvSpPr txBox="1">
          <a:spLocks noChangeArrowheads="1"/>
        </xdr:cNvSpPr>
      </xdr:nvSpPr>
      <xdr:spPr bwMode="auto">
        <a:xfrm>
          <a:off x="4743450" y="36937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36" name="Text Box 15">
          <a:extLst>
            <a:ext uri="{FF2B5EF4-FFF2-40B4-BE49-F238E27FC236}">
              <a16:creationId xmlns:a16="http://schemas.microsoft.com/office/drawing/2014/main" id="{C99D56C9-FEAF-49DB-8868-184FE478352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37" name="Text Box 15">
          <a:extLst>
            <a:ext uri="{FF2B5EF4-FFF2-40B4-BE49-F238E27FC236}">
              <a16:creationId xmlns:a16="http://schemas.microsoft.com/office/drawing/2014/main" id="{D42C3919-8A0F-45C1-A8D5-92AA2495814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38" name="Text Box 15">
          <a:extLst>
            <a:ext uri="{FF2B5EF4-FFF2-40B4-BE49-F238E27FC236}">
              <a16:creationId xmlns:a16="http://schemas.microsoft.com/office/drawing/2014/main" id="{BDE4F918-0D4B-4004-B2BF-1EC7FFA3E5AD}"/>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9" name="Text Box 15">
          <a:extLst>
            <a:ext uri="{FF2B5EF4-FFF2-40B4-BE49-F238E27FC236}">
              <a16:creationId xmlns:a16="http://schemas.microsoft.com/office/drawing/2014/main" id="{DCAA116A-C68E-47CB-BA49-E5A295D69E0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0" name="Text Box 16">
          <a:extLst>
            <a:ext uri="{FF2B5EF4-FFF2-40B4-BE49-F238E27FC236}">
              <a16:creationId xmlns:a16="http://schemas.microsoft.com/office/drawing/2014/main" id="{522F7178-A70A-4DE8-8522-97D48CE5199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1" name="Text Box 17">
          <a:extLst>
            <a:ext uri="{FF2B5EF4-FFF2-40B4-BE49-F238E27FC236}">
              <a16:creationId xmlns:a16="http://schemas.microsoft.com/office/drawing/2014/main" id="{476EB2BA-BC22-4440-8DCB-776696FDF70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2" name="Text Box 18">
          <a:extLst>
            <a:ext uri="{FF2B5EF4-FFF2-40B4-BE49-F238E27FC236}">
              <a16:creationId xmlns:a16="http://schemas.microsoft.com/office/drawing/2014/main" id="{292DAF00-61D8-479B-9F52-4867C7B9BF57}"/>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3" name="Text Box 19">
          <a:extLst>
            <a:ext uri="{FF2B5EF4-FFF2-40B4-BE49-F238E27FC236}">
              <a16:creationId xmlns:a16="http://schemas.microsoft.com/office/drawing/2014/main" id="{F59207B0-B8C4-4541-A858-2439DAA6313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4" name="Text Box 16">
          <a:extLst>
            <a:ext uri="{FF2B5EF4-FFF2-40B4-BE49-F238E27FC236}">
              <a16:creationId xmlns:a16="http://schemas.microsoft.com/office/drawing/2014/main" id="{155AB38E-EF76-4DC4-A421-DD8BA636499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5" name="Text Box 17">
          <a:extLst>
            <a:ext uri="{FF2B5EF4-FFF2-40B4-BE49-F238E27FC236}">
              <a16:creationId xmlns:a16="http://schemas.microsoft.com/office/drawing/2014/main" id="{F339F75F-36EF-4EDE-9A11-20A6FEA6992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6" name="Text Box 18">
          <a:extLst>
            <a:ext uri="{FF2B5EF4-FFF2-40B4-BE49-F238E27FC236}">
              <a16:creationId xmlns:a16="http://schemas.microsoft.com/office/drawing/2014/main" id="{284FBA0C-C887-4DFF-B19D-8E482E10C3A5}"/>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7" name="Text Box 19">
          <a:extLst>
            <a:ext uri="{FF2B5EF4-FFF2-40B4-BE49-F238E27FC236}">
              <a16:creationId xmlns:a16="http://schemas.microsoft.com/office/drawing/2014/main" id="{8407B28F-6EBA-40BF-B065-F1B14E8B919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8" name="Text Box 16">
          <a:extLst>
            <a:ext uri="{FF2B5EF4-FFF2-40B4-BE49-F238E27FC236}">
              <a16:creationId xmlns:a16="http://schemas.microsoft.com/office/drawing/2014/main" id="{5BCA0EE7-5EC1-4BAB-874D-955D278123FC}"/>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9" name="Text Box 17">
          <a:extLst>
            <a:ext uri="{FF2B5EF4-FFF2-40B4-BE49-F238E27FC236}">
              <a16:creationId xmlns:a16="http://schemas.microsoft.com/office/drawing/2014/main" id="{16831F90-B8DF-45D8-9380-26262BAC7CF1}"/>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0" name="Text Box 18">
          <a:extLst>
            <a:ext uri="{FF2B5EF4-FFF2-40B4-BE49-F238E27FC236}">
              <a16:creationId xmlns:a16="http://schemas.microsoft.com/office/drawing/2014/main" id="{0F7FFC5F-0E17-45C5-8259-F76CACB72CE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1" name="Text Box 19">
          <a:extLst>
            <a:ext uri="{FF2B5EF4-FFF2-40B4-BE49-F238E27FC236}">
              <a16:creationId xmlns:a16="http://schemas.microsoft.com/office/drawing/2014/main" id="{F916D946-0D70-47CD-BDF0-1197B6E999C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52" name="Text Box 15">
          <a:extLst>
            <a:ext uri="{FF2B5EF4-FFF2-40B4-BE49-F238E27FC236}">
              <a16:creationId xmlns:a16="http://schemas.microsoft.com/office/drawing/2014/main" id="{21AB20E6-D7B2-4593-85F1-3B35466C3FB1}"/>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3" name="Text Box 16">
          <a:extLst>
            <a:ext uri="{FF2B5EF4-FFF2-40B4-BE49-F238E27FC236}">
              <a16:creationId xmlns:a16="http://schemas.microsoft.com/office/drawing/2014/main" id="{F533826C-C812-439A-A944-6ECCCE706A2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4" name="Text Box 17">
          <a:extLst>
            <a:ext uri="{FF2B5EF4-FFF2-40B4-BE49-F238E27FC236}">
              <a16:creationId xmlns:a16="http://schemas.microsoft.com/office/drawing/2014/main" id="{D05F1009-59F3-418B-A86E-D0A0E62E385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5" name="Text Box 18">
          <a:extLst>
            <a:ext uri="{FF2B5EF4-FFF2-40B4-BE49-F238E27FC236}">
              <a16:creationId xmlns:a16="http://schemas.microsoft.com/office/drawing/2014/main" id="{E39402AA-B670-40F0-A4D1-D9152BCC689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6" name="Text Box 19">
          <a:extLst>
            <a:ext uri="{FF2B5EF4-FFF2-40B4-BE49-F238E27FC236}">
              <a16:creationId xmlns:a16="http://schemas.microsoft.com/office/drawing/2014/main" id="{9F2F1BCF-2981-43BD-8B29-D48365DDD10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7" name="Text Box 16">
          <a:extLst>
            <a:ext uri="{FF2B5EF4-FFF2-40B4-BE49-F238E27FC236}">
              <a16:creationId xmlns:a16="http://schemas.microsoft.com/office/drawing/2014/main" id="{F15044D9-798C-4812-B95B-4E2005053F0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8" name="Text Box 17">
          <a:extLst>
            <a:ext uri="{FF2B5EF4-FFF2-40B4-BE49-F238E27FC236}">
              <a16:creationId xmlns:a16="http://schemas.microsoft.com/office/drawing/2014/main" id="{5BCA9FD8-5572-47AB-8468-E83D7522A74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9" name="Text Box 18">
          <a:extLst>
            <a:ext uri="{FF2B5EF4-FFF2-40B4-BE49-F238E27FC236}">
              <a16:creationId xmlns:a16="http://schemas.microsoft.com/office/drawing/2014/main" id="{2C81610E-A141-47CB-AB51-0062E0444DA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0" name="Text Box 16">
          <a:extLst>
            <a:ext uri="{FF2B5EF4-FFF2-40B4-BE49-F238E27FC236}">
              <a16:creationId xmlns:a16="http://schemas.microsoft.com/office/drawing/2014/main" id="{2BB8802B-8D6A-47F3-89F8-7574E2DB5E3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1" name="Text Box 17">
          <a:extLst>
            <a:ext uri="{FF2B5EF4-FFF2-40B4-BE49-F238E27FC236}">
              <a16:creationId xmlns:a16="http://schemas.microsoft.com/office/drawing/2014/main" id="{DAB2AB34-AFA7-4AEA-96EA-E44CADA8767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2" name="Text Box 18">
          <a:extLst>
            <a:ext uri="{FF2B5EF4-FFF2-40B4-BE49-F238E27FC236}">
              <a16:creationId xmlns:a16="http://schemas.microsoft.com/office/drawing/2014/main" id="{42D05CFA-6719-4402-B6BD-49D27F14022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3" name="Text Box 19">
          <a:extLst>
            <a:ext uri="{FF2B5EF4-FFF2-40B4-BE49-F238E27FC236}">
              <a16:creationId xmlns:a16="http://schemas.microsoft.com/office/drawing/2014/main" id="{D5F271FF-E898-4BE9-A42F-00D9AF97BEE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4" name="Text Box 16">
          <a:extLst>
            <a:ext uri="{FF2B5EF4-FFF2-40B4-BE49-F238E27FC236}">
              <a16:creationId xmlns:a16="http://schemas.microsoft.com/office/drawing/2014/main" id="{385C5FE7-9639-48CC-94C4-ECB65A91BD1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5" name="Text Box 17">
          <a:extLst>
            <a:ext uri="{FF2B5EF4-FFF2-40B4-BE49-F238E27FC236}">
              <a16:creationId xmlns:a16="http://schemas.microsoft.com/office/drawing/2014/main" id="{B69D835F-B23C-4C38-8F96-1C66AAC0CFE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6" name="Text Box 18">
          <a:extLst>
            <a:ext uri="{FF2B5EF4-FFF2-40B4-BE49-F238E27FC236}">
              <a16:creationId xmlns:a16="http://schemas.microsoft.com/office/drawing/2014/main" id="{3619269A-243A-43D3-9F8C-20701BE3AA0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7" name="Text Box 19">
          <a:extLst>
            <a:ext uri="{FF2B5EF4-FFF2-40B4-BE49-F238E27FC236}">
              <a16:creationId xmlns:a16="http://schemas.microsoft.com/office/drawing/2014/main" id="{5DEE7BB4-C379-4F06-BFA0-D71E9AFA96B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068" name="Text Box 15">
          <a:extLst>
            <a:ext uri="{FF2B5EF4-FFF2-40B4-BE49-F238E27FC236}">
              <a16:creationId xmlns:a16="http://schemas.microsoft.com/office/drawing/2014/main" id="{7A881956-9A43-4631-8208-FF0788F94B46}"/>
            </a:ext>
          </a:extLst>
        </xdr:cNvPr>
        <xdr:cNvSpPr txBox="1">
          <a:spLocks noChangeArrowheads="1"/>
        </xdr:cNvSpPr>
      </xdr:nvSpPr>
      <xdr:spPr bwMode="auto">
        <a:xfrm>
          <a:off x="4743450" y="36937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69" name="Text Box 15">
          <a:extLst>
            <a:ext uri="{FF2B5EF4-FFF2-40B4-BE49-F238E27FC236}">
              <a16:creationId xmlns:a16="http://schemas.microsoft.com/office/drawing/2014/main" id="{7C9BF725-4E19-417A-8F7B-05E5672F277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70" name="Text Box 15">
          <a:extLst>
            <a:ext uri="{FF2B5EF4-FFF2-40B4-BE49-F238E27FC236}">
              <a16:creationId xmlns:a16="http://schemas.microsoft.com/office/drawing/2014/main" id="{D2A5D16D-7640-4DD0-B359-8D89A89B5EB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71" name="Text Box 15">
          <a:extLst>
            <a:ext uri="{FF2B5EF4-FFF2-40B4-BE49-F238E27FC236}">
              <a16:creationId xmlns:a16="http://schemas.microsoft.com/office/drawing/2014/main" id="{ED6D730A-D03D-49B6-BDE3-65FD579CA838}"/>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3072" name="Text Box 15">
          <a:extLst>
            <a:ext uri="{FF2B5EF4-FFF2-40B4-BE49-F238E27FC236}">
              <a16:creationId xmlns:a16="http://schemas.microsoft.com/office/drawing/2014/main" id="{10B3FCDD-9965-4F37-8961-6C81A723B62F}"/>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3" name="Text Box 16">
          <a:extLst>
            <a:ext uri="{FF2B5EF4-FFF2-40B4-BE49-F238E27FC236}">
              <a16:creationId xmlns:a16="http://schemas.microsoft.com/office/drawing/2014/main" id="{65547652-AC3E-4CBD-9CC4-40C9479656D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4" name="Text Box 17">
          <a:extLst>
            <a:ext uri="{FF2B5EF4-FFF2-40B4-BE49-F238E27FC236}">
              <a16:creationId xmlns:a16="http://schemas.microsoft.com/office/drawing/2014/main" id="{81F878F5-B53F-4FA1-A0B0-9CC611EBAA6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5" name="Text Box 18">
          <a:extLst>
            <a:ext uri="{FF2B5EF4-FFF2-40B4-BE49-F238E27FC236}">
              <a16:creationId xmlns:a16="http://schemas.microsoft.com/office/drawing/2014/main" id="{DA3B59FE-7072-4906-92FA-B27BA4B12E3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6" name="Text Box 19">
          <a:extLst>
            <a:ext uri="{FF2B5EF4-FFF2-40B4-BE49-F238E27FC236}">
              <a16:creationId xmlns:a16="http://schemas.microsoft.com/office/drawing/2014/main" id="{DEDAA78E-293F-4C4F-B6FE-8F21ADD974C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7" name="Text Box 16">
          <a:extLst>
            <a:ext uri="{FF2B5EF4-FFF2-40B4-BE49-F238E27FC236}">
              <a16:creationId xmlns:a16="http://schemas.microsoft.com/office/drawing/2014/main" id="{508C3EBD-E1CB-4E8C-8566-37DABA657FB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8" name="Text Box 17">
          <a:extLst>
            <a:ext uri="{FF2B5EF4-FFF2-40B4-BE49-F238E27FC236}">
              <a16:creationId xmlns:a16="http://schemas.microsoft.com/office/drawing/2014/main" id="{1FF103BF-D72A-4FDF-83F5-86E0174862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9" name="Text Box 18">
          <a:extLst>
            <a:ext uri="{FF2B5EF4-FFF2-40B4-BE49-F238E27FC236}">
              <a16:creationId xmlns:a16="http://schemas.microsoft.com/office/drawing/2014/main" id="{36209730-0673-4F2F-A986-E4D85936D829}"/>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80" name="Text Box 19">
          <a:extLst>
            <a:ext uri="{FF2B5EF4-FFF2-40B4-BE49-F238E27FC236}">
              <a16:creationId xmlns:a16="http://schemas.microsoft.com/office/drawing/2014/main" id="{EA799E45-3068-426F-B5CF-02035110695E}"/>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1" name="Text Box 16">
          <a:extLst>
            <a:ext uri="{FF2B5EF4-FFF2-40B4-BE49-F238E27FC236}">
              <a16:creationId xmlns:a16="http://schemas.microsoft.com/office/drawing/2014/main" id="{8AD39E68-DF9A-4684-B79E-A04BE34BEEC6}"/>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2" name="Text Box 17">
          <a:extLst>
            <a:ext uri="{FF2B5EF4-FFF2-40B4-BE49-F238E27FC236}">
              <a16:creationId xmlns:a16="http://schemas.microsoft.com/office/drawing/2014/main" id="{AA848FDE-CBBE-4A7F-82CB-AFB68EC6A98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3" name="Text Box 18">
          <a:extLst>
            <a:ext uri="{FF2B5EF4-FFF2-40B4-BE49-F238E27FC236}">
              <a16:creationId xmlns:a16="http://schemas.microsoft.com/office/drawing/2014/main" id="{1513D9E5-526E-4AA4-BD3B-5BA9F6AFC5D8}"/>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4" name="Text Box 19">
          <a:extLst>
            <a:ext uri="{FF2B5EF4-FFF2-40B4-BE49-F238E27FC236}">
              <a16:creationId xmlns:a16="http://schemas.microsoft.com/office/drawing/2014/main" id="{6003A872-E8C4-44E2-A701-7224504512D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85" name="Text Box 15">
          <a:extLst>
            <a:ext uri="{FF2B5EF4-FFF2-40B4-BE49-F238E27FC236}">
              <a16:creationId xmlns:a16="http://schemas.microsoft.com/office/drawing/2014/main" id="{FCBDAFAB-9C38-4070-8D58-B849C7C418A8}"/>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6" name="Text Box 16">
          <a:extLst>
            <a:ext uri="{FF2B5EF4-FFF2-40B4-BE49-F238E27FC236}">
              <a16:creationId xmlns:a16="http://schemas.microsoft.com/office/drawing/2014/main" id="{D7CF141E-0368-4C54-9644-FA9D1BF00E8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7" name="Text Box 17">
          <a:extLst>
            <a:ext uri="{FF2B5EF4-FFF2-40B4-BE49-F238E27FC236}">
              <a16:creationId xmlns:a16="http://schemas.microsoft.com/office/drawing/2014/main" id="{3E7D5BDB-0C10-41D0-8773-4C67CF2215B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8" name="Text Box 18">
          <a:extLst>
            <a:ext uri="{FF2B5EF4-FFF2-40B4-BE49-F238E27FC236}">
              <a16:creationId xmlns:a16="http://schemas.microsoft.com/office/drawing/2014/main" id="{2347D4FF-4C29-4BC2-9DBA-FDAC82EE123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9" name="Text Box 19">
          <a:extLst>
            <a:ext uri="{FF2B5EF4-FFF2-40B4-BE49-F238E27FC236}">
              <a16:creationId xmlns:a16="http://schemas.microsoft.com/office/drawing/2014/main" id="{28E4203B-CD6C-43D6-8C74-541A6F91F972}"/>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504825</xdr:rowOff>
    </xdr:from>
    <xdr:ext cx="95250" cy="442269"/>
    <xdr:sp macro="" textlink="">
      <xdr:nvSpPr>
        <xdr:cNvPr id="3090" name="Text Box 15">
          <a:extLst>
            <a:ext uri="{FF2B5EF4-FFF2-40B4-BE49-F238E27FC236}">
              <a16:creationId xmlns:a16="http://schemas.microsoft.com/office/drawing/2014/main" id="{DF6432AC-20F3-4FC5-A733-B7F603EDFF6D}"/>
            </a:ext>
          </a:extLst>
        </xdr:cNvPr>
        <xdr:cNvSpPr txBox="1">
          <a:spLocks noChangeArrowheads="1"/>
        </xdr:cNvSpPr>
      </xdr:nvSpPr>
      <xdr:spPr bwMode="auto">
        <a:xfrm>
          <a:off x="14363700" y="37680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1" name="Text Box 16">
          <a:extLst>
            <a:ext uri="{FF2B5EF4-FFF2-40B4-BE49-F238E27FC236}">
              <a16:creationId xmlns:a16="http://schemas.microsoft.com/office/drawing/2014/main" id="{ACEEBE3A-5BF4-4C02-8BFF-5CE131FFC68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2" name="Text Box 17">
          <a:extLst>
            <a:ext uri="{FF2B5EF4-FFF2-40B4-BE49-F238E27FC236}">
              <a16:creationId xmlns:a16="http://schemas.microsoft.com/office/drawing/2014/main" id="{B17736DE-0E59-4FE8-9C75-27822D3E667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3" name="Text Box 18">
          <a:extLst>
            <a:ext uri="{FF2B5EF4-FFF2-40B4-BE49-F238E27FC236}">
              <a16:creationId xmlns:a16="http://schemas.microsoft.com/office/drawing/2014/main" id="{A493B4F3-8B46-4BD0-A367-1D989E84BDC6}"/>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4" name="Text Box 16">
          <a:extLst>
            <a:ext uri="{FF2B5EF4-FFF2-40B4-BE49-F238E27FC236}">
              <a16:creationId xmlns:a16="http://schemas.microsoft.com/office/drawing/2014/main" id="{4603F8FB-D28D-4CC7-A470-1933403469E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5" name="Text Box 17">
          <a:extLst>
            <a:ext uri="{FF2B5EF4-FFF2-40B4-BE49-F238E27FC236}">
              <a16:creationId xmlns:a16="http://schemas.microsoft.com/office/drawing/2014/main" id="{F1322F0B-4AA0-46AA-A369-FB0D0C164F3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6" name="Text Box 18">
          <a:extLst>
            <a:ext uri="{FF2B5EF4-FFF2-40B4-BE49-F238E27FC236}">
              <a16:creationId xmlns:a16="http://schemas.microsoft.com/office/drawing/2014/main" id="{DF41C4FA-6B0A-4C27-B3D1-91E956C9D9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7" name="Text Box 19">
          <a:extLst>
            <a:ext uri="{FF2B5EF4-FFF2-40B4-BE49-F238E27FC236}">
              <a16:creationId xmlns:a16="http://schemas.microsoft.com/office/drawing/2014/main" id="{8A2B89C7-EF27-46EA-A81F-50612EEE69A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8" name="Text Box 16">
          <a:extLst>
            <a:ext uri="{FF2B5EF4-FFF2-40B4-BE49-F238E27FC236}">
              <a16:creationId xmlns:a16="http://schemas.microsoft.com/office/drawing/2014/main" id="{ECF77056-EE01-43D2-96AF-4448D679747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9" name="Text Box 17">
          <a:extLst>
            <a:ext uri="{FF2B5EF4-FFF2-40B4-BE49-F238E27FC236}">
              <a16:creationId xmlns:a16="http://schemas.microsoft.com/office/drawing/2014/main" id="{FE527853-5968-4F2F-A744-8E4E7593959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00" name="Text Box 18">
          <a:extLst>
            <a:ext uri="{FF2B5EF4-FFF2-40B4-BE49-F238E27FC236}">
              <a16:creationId xmlns:a16="http://schemas.microsoft.com/office/drawing/2014/main" id="{8FFF181A-AC6D-49BF-87DE-D36068C0F05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01" name="Text Box 15">
          <a:extLst>
            <a:ext uri="{FF2B5EF4-FFF2-40B4-BE49-F238E27FC236}">
              <a16:creationId xmlns:a16="http://schemas.microsoft.com/office/drawing/2014/main" id="{4F4E893F-3075-49BE-9536-74E8946F628B}"/>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2" name="Text Box 16">
          <a:extLst>
            <a:ext uri="{FF2B5EF4-FFF2-40B4-BE49-F238E27FC236}">
              <a16:creationId xmlns:a16="http://schemas.microsoft.com/office/drawing/2014/main" id="{B3DB5574-D6D5-420C-BB45-D535488BB76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3" name="Text Box 17">
          <a:extLst>
            <a:ext uri="{FF2B5EF4-FFF2-40B4-BE49-F238E27FC236}">
              <a16:creationId xmlns:a16="http://schemas.microsoft.com/office/drawing/2014/main" id="{0459E5E0-53F5-47DC-B5E4-CC881B50D50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4" name="Text Box 18">
          <a:extLst>
            <a:ext uri="{FF2B5EF4-FFF2-40B4-BE49-F238E27FC236}">
              <a16:creationId xmlns:a16="http://schemas.microsoft.com/office/drawing/2014/main" id="{83CE088F-BA33-400B-8468-C12929B48B5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5" name="Text Box 19">
          <a:extLst>
            <a:ext uri="{FF2B5EF4-FFF2-40B4-BE49-F238E27FC236}">
              <a16:creationId xmlns:a16="http://schemas.microsoft.com/office/drawing/2014/main" id="{99C55179-D9B8-4E3E-8951-137167D8244A}"/>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6" name="Text Box 16">
          <a:extLst>
            <a:ext uri="{FF2B5EF4-FFF2-40B4-BE49-F238E27FC236}">
              <a16:creationId xmlns:a16="http://schemas.microsoft.com/office/drawing/2014/main" id="{9986E5A4-27FA-42FB-901A-D48CC719D6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7" name="Text Box 17">
          <a:extLst>
            <a:ext uri="{FF2B5EF4-FFF2-40B4-BE49-F238E27FC236}">
              <a16:creationId xmlns:a16="http://schemas.microsoft.com/office/drawing/2014/main" id="{51633729-1AAD-471D-8F98-D3E38D83DD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8" name="Text Box 18">
          <a:extLst>
            <a:ext uri="{FF2B5EF4-FFF2-40B4-BE49-F238E27FC236}">
              <a16:creationId xmlns:a16="http://schemas.microsoft.com/office/drawing/2014/main" id="{525FCFF4-23D3-4058-A668-0FE6AB0C334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9" name="Text Box 19">
          <a:extLst>
            <a:ext uri="{FF2B5EF4-FFF2-40B4-BE49-F238E27FC236}">
              <a16:creationId xmlns:a16="http://schemas.microsoft.com/office/drawing/2014/main" id="{D6622391-4558-4BAB-863A-3BB9FC43DC6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0" name="Text Box 16">
          <a:extLst>
            <a:ext uri="{FF2B5EF4-FFF2-40B4-BE49-F238E27FC236}">
              <a16:creationId xmlns:a16="http://schemas.microsoft.com/office/drawing/2014/main" id="{9E83C903-FA4B-4562-A9E6-7AFBAA835798}"/>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1" name="Text Box 17">
          <a:extLst>
            <a:ext uri="{FF2B5EF4-FFF2-40B4-BE49-F238E27FC236}">
              <a16:creationId xmlns:a16="http://schemas.microsoft.com/office/drawing/2014/main" id="{4B8D3610-40B8-44A4-84EA-7C67BA6C3E11}"/>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2" name="Text Box 18">
          <a:extLst>
            <a:ext uri="{FF2B5EF4-FFF2-40B4-BE49-F238E27FC236}">
              <a16:creationId xmlns:a16="http://schemas.microsoft.com/office/drawing/2014/main" id="{D25F026D-CFDC-455E-90FB-2E1F00B8D4D3}"/>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3" name="Text Box 19">
          <a:extLst>
            <a:ext uri="{FF2B5EF4-FFF2-40B4-BE49-F238E27FC236}">
              <a16:creationId xmlns:a16="http://schemas.microsoft.com/office/drawing/2014/main" id="{3DD4B968-3347-494C-BF26-7F1A06EA47ED}"/>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14" name="Text Box 15">
          <a:extLst>
            <a:ext uri="{FF2B5EF4-FFF2-40B4-BE49-F238E27FC236}">
              <a16:creationId xmlns:a16="http://schemas.microsoft.com/office/drawing/2014/main" id="{61AA25E4-EEFB-4CA6-87DF-BECF3DAE2874}"/>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5" name="Text Box 16">
          <a:extLst>
            <a:ext uri="{FF2B5EF4-FFF2-40B4-BE49-F238E27FC236}">
              <a16:creationId xmlns:a16="http://schemas.microsoft.com/office/drawing/2014/main" id="{4C8DF352-0F71-440C-A2B6-B25B5077974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6" name="Text Box 17">
          <a:extLst>
            <a:ext uri="{FF2B5EF4-FFF2-40B4-BE49-F238E27FC236}">
              <a16:creationId xmlns:a16="http://schemas.microsoft.com/office/drawing/2014/main" id="{71DE8630-E7C7-4FDE-9FDE-996727023D1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7" name="Text Box 18">
          <a:extLst>
            <a:ext uri="{FF2B5EF4-FFF2-40B4-BE49-F238E27FC236}">
              <a16:creationId xmlns:a16="http://schemas.microsoft.com/office/drawing/2014/main" id="{9179D5FE-FEB4-45D1-BDC3-24269344536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8" name="Text Box 19">
          <a:extLst>
            <a:ext uri="{FF2B5EF4-FFF2-40B4-BE49-F238E27FC236}">
              <a16:creationId xmlns:a16="http://schemas.microsoft.com/office/drawing/2014/main" id="{DE241918-4359-4D87-936F-954F1CF0437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19" name="Text Box 16">
          <a:extLst>
            <a:ext uri="{FF2B5EF4-FFF2-40B4-BE49-F238E27FC236}">
              <a16:creationId xmlns:a16="http://schemas.microsoft.com/office/drawing/2014/main" id="{0A1C8F7B-6B67-465D-964F-B7F78DDD5F7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20" name="Text Box 17">
          <a:extLst>
            <a:ext uri="{FF2B5EF4-FFF2-40B4-BE49-F238E27FC236}">
              <a16:creationId xmlns:a16="http://schemas.microsoft.com/office/drawing/2014/main" id="{840E3DA7-278C-4CE6-B8B0-367C6E0DD3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3121" name="Text Box 18">
          <a:extLst>
            <a:ext uri="{FF2B5EF4-FFF2-40B4-BE49-F238E27FC236}">
              <a16:creationId xmlns:a16="http://schemas.microsoft.com/office/drawing/2014/main" id="{AA24D30A-0988-4F22-B639-C863FD9B09F1}"/>
            </a:ext>
          </a:extLst>
        </xdr:cNvPr>
        <xdr:cNvSpPr txBox="1">
          <a:spLocks noChangeArrowheads="1"/>
        </xdr:cNvSpPr>
      </xdr:nvSpPr>
      <xdr:spPr bwMode="auto">
        <a:xfrm>
          <a:off x="14355762" y="38811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2" name="Text Box 16">
          <a:extLst>
            <a:ext uri="{FF2B5EF4-FFF2-40B4-BE49-F238E27FC236}">
              <a16:creationId xmlns:a16="http://schemas.microsoft.com/office/drawing/2014/main" id="{A2E7D681-9372-4947-8B4A-BD74ABF59EC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3" name="Text Box 17">
          <a:extLst>
            <a:ext uri="{FF2B5EF4-FFF2-40B4-BE49-F238E27FC236}">
              <a16:creationId xmlns:a16="http://schemas.microsoft.com/office/drawing/2014/main" id="{17058F9F-1EFE-4C76-8DBF-26B6A60F9E0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4" name="Text Box 18">
          <a:extLst>
            <a:ext uri="{FF2B5EF4-FFF2-40B4-BE49-F238E27FC236}">
              <a16:creationId xmlns:a16="http://schemas.microsoft.com/office/drawing/2014/main" id="{5FF26353-1E54-42CD-B309-4E9923F7799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5" name="Text Box 19">
          <a:extLst>
            <a:ext uri="{FF2B5EF4-FFF2-40B4-BE49-F238E27FC236}">
              <a16:creationId xmlns:a16="http://schemas.microsoft.com/office/drawing/2014/main" id="{33E64024-1D0E-4CC8-AE52-2461BDAC778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6" name="Text Box 16">
          <a:extLst>
            <a:ext uri="{FF2B5EF4-FFF2-40B4-BE49-F238E27FC236}">
              <a16:creationId xmlns:a16="http://schemas.microsoft.com/office/drawing/2014/main" id="{53341B20-11BC-4ED9-968C-E562AF26155B}"/>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27" name="Text Box 15">
          <a:extLst>
            <a:ext uri="{FF2B5EF4-FFF2-40B4-BE49-F238E27FC236}">
              <a16:creationId xmlns:a16="http://schemas.microsoft.com/office/drawing/2014/main" id="{5862A7C5-4A1C-4AB8-A07B-ED7EE2CA32D0}"/>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128" name="Text Box 15">
          <a:extLst>
            <a:ext uri="{FF2B5EF4-FFF2-40B4-BE49-F238E27FC236}">
              <a16:creationId xmlns:a16="http://schemas.microsoft.com/office/drawing/2014/main" id="{CDB54CC8-EE89-4A25-8BC2-8688DFD32182}"/>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29" name="Text Box 15">
          <a:extLst>
            <a:ext uri="{FF2B5EF4-FFF2-40B4-BE49-F238E27FC236}">
              <a16:creationId xmlns:a16="http://schemas.microsoft.com/office/drawing/2014/main" id="{D4DF6E92-624B-4024-B89F-F1FEE4EAEA89}"/>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30" name="Text Box 15">
          <a:extLst>
            <a:ext uri="{FF2B5EF4-FFF2-40B4-BE49-F238E27FC236}">
              <a16:creationId xmlns:a16="http://schemas.microsoft.com/office/drawing/2014/main" id="{6C1940E2-F9BF-4CD8-A8F8-2106808E4A17}"/>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31" name="Text Box 15">
          <a:extLst>
            <a:ext uri="{FF2B5EF4-FFF2-40B4-BE49-F238E27FC236}">
              <a16:creationId xmlns:a16="http://schemas.microsoft.com/office/drawing/2014/main" id="{1AF51776-5378-4A3C-A235-03E1CE65759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32" name="Text Box 15">
          <a:extLst>
            <a:ext uri="{FF2B5EF4-FFF2-40B4-BE49-F238E27FC236}">
              <a16:creationId xmlns:a16="http://schemas.microsoft.com/office/drawing/2014/main" id="{D23AE1D3-D82B-4F33-8DC7-142F8749E09D}"/>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33" name="Text Box 15">
          <a:extLst>
            <a:ext uri="{FF2B5EF4-FFF2-40B4-BE49-F238E27FC236}">
              <a16:creationId xmlns:a16="http://schemas.microsoft.com/office/drawing/2014/main" id="{68CA6B72-7EEC-4758-8A32-C02D74B4A8DE}"/>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4" name="Text Box 16">
          <a:extLst>
            <a:ext uri="{FF2B5EF4-FFF2-40B4-BE49-F238E27FC236}">
              <a16:creationId xmlns:a16="http://schemas.microsoft.com/office/drawing/2014/main" id="{83B142FF-0C04-4AA8-A188-FFD9787052A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5" name="Text Box 17">
          <a:extLst>
            <a:ext uri="{FF2B5EF4-FFF2-40B4-BE49-F238E27FC236}">
              <a16:creationId xmlns:a16="http://schemas.microsoft.com/office/drawing/2014/main" id="{5B4DB249-7693-43B3-8BD0-1DE8E1AA808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6" name="Text Box 18">
          <a:extLst>
            <a:ext uri="{FF2B5EF4-FFF2-40B4-BE49-F238E27FC236}">
              <a16:creationId xmlns:a16="http://schemas.microsoft.com/office/drawing/2014/main" id="{98D1AE2D-B608-457D-9DF8-015B6058385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7" name="Text Box 19">
          <a:extLst>
            <a:ext uri="{FF2B5EF4-FFF2-40B4-BE49-F238E27FC236}">
              <a16:creationId xmlns:a16="http://schemas.microsoft.com/office/drawing/2014/main" id="{FA180DCB-D66F-48AC-A400-87AECD7C149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8" name="Text Box 16">
          <a:extLst>
            <a:ext uri="{FF2B5EF4-FFF2-40B4-BE49-F238E27FC236}">
              <a16:creationId xmlns:a16="http://schemas.microsoft.com/office/drawing/2014/main" id="{9BF66161-ABF6-4C26-9090-6C95C5A8BD89}"/>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9" name="Text Box 17">
          <a:extLst>
            <a:ext uri="{FF2B5EF4-FFF2-40B4-BE49-F238E27FC236}">
              <a16:creationId xmlns:a16="http://schemas.microsoft.com/office/drawing/2014/main" id="{C1A36741-85CF-483D-AB22-FC53E4D833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0" name="Text Box 18">
          <a:extLst>
            <a:ext uri="{FF2B5EF4-FFF2-40B4-BE49-F238E27FC236}">
              <a16:creationId xmlns:a16="http://schemas.microsoft.com/office/drawing/2014/main" id="{0774A938-1E73-45E9-8514-3FE2CD5CAA0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1" name="Text Box 19">
          <a:extLst>
            <a:ext uri="{FF2B5EF4-FFF2-40B4-BE49-F238E27FC236}">
              <a16:creationId xmlns:a16="http://schemas.microsoft.com/office/drawing/2014/main" id="{033533CA-A80A-48E0-8389-65D1EFA67B9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2" name="Text Box 16">
          <a:extLst>
            <a:ext uri="{FF2B5EF4-FFF2-40B4-BE49-F238E27FC236}">
              <a16:creationId xmlns:a16="http://schemas.microsoft.com/office/drawing/2014/main" id="{FFC5F760-8BF5-4FA6-995B-D355D96EDACF}"/>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3" name="Text Box 17">
          <a:extLst>
            <a:ext uri="{FF2B5EF4-FFF2-40B4-BE49-F238E27FC236}">
              <a16:creationId xmlns:a16="http://schemas.microsoft.com/office/drawing/2014/main" id="{BA41FA45-0869-44BE-88B7-65238E69436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4" name="Text Box 18">
          <a:extLst>
            <a:ext uri="{FF2B5EF4-FFF2-40B4-BE49-F238E27FC236}">
              <a16:creationId xmlns:a16="http://schemas.microsoft.com/office/drawing/2014/main" id="{642B6BB7-F42A-4097-9890-E179E2E28D0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5" name="Text Box 19">
          <a:extLst>
            <a:ext uri="{FF2B5EF4-FFF2-40B4-BE49-F238E27FC236}">
              <a16:creationId xmlns:a16="http://schemas.microsoft.com/office/drawing/2014/main" id="{B1F5F306-56F2-4CAC-9CCB-9FDCBBA0B02B}"/>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46" name="Text Box 15">
          <a:extLst>
            <a:ext uri="{FF2B5EF4-FFF2-40B4-BE49-F238E27FC236}">
              <a16:creationId xmlns:a16="http://schemas.microsoft.com/office/drawing/2014/main" id="{4DDB03E6-55BD-4B7E-8EFC-08912036D65C}"/>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7" name="Text Box 16">
          <a:extLst>
            <a:ext uri="{FF2B5EF4-FFF2-40B4-BE49-F238E27FC236}">
              <a16:creationId xmlns:a16="http://schemas.microsoft.com/office/drawing/2014/main" id="{046BAF69-C887-4336-BE59-09CB5B96CA5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8" name="Text Box 17">
          <a:extLst>
            <a:ext uri="{FF2B5EF4-FFF2-40B4-BE49-F238E27FC236}">
              <a16:creationId xmlns:a16="http://schemas.microsoft.com/office/drawing/2014/main" id="{901143A4-B98B-4D19-B1DF-9454569733F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9" name="Text Box 18">
          <a:extLst>
            <a:ext uri="{FF2B5EF4-FFF2-40B4-BE49-F238E27FC236}">
              <a16:creationId xmlns:a16="http://schemas.microsoft.com/office/drawing/2014/main" id="{099800CF-0E03-4849-990C-0D448D6FE3F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50" name="Text Box 19">
          <a:extLst>
            <a:ext uri="{FF2B5EF4-FFF2-40B4-BE49-F238E27FC236}">
              <a16:creationId xmlns:a16="http://schemas.microsoft.com/office/drawing/2014/main" id="{22E06D9B-A12C-4DDC-948C-E421EDE16A5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1" name="Text Box 16">
          <a:extLst>
            <a:ext uri="{FF2B5EF4-FFF2-40B4-BE49-F238E27FC236}">
              <a16:creationId xmlns:a16="http://schemas.microsoft.com/office/drawing/2014/main" id="{46F250B8-4D73-4C5D-8293-74812E5E420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2" name="Text Box 17">
          <a:extLst>
            <a:ext uri="{FF2B5EF4-FFF2-40B4-BE49-F238E27FC236}">
              <a16:creationId xmlns:a16="http://schemas.microsoft.com/office/drawing/2014/main" id="{9D419346-5B54-4E4A-BD52-AE9EB80B88F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3" name="Text Box 18">
          <a:extLst>
            <a:ext uri="{FF2B5EF4-FFF2-40B4-BE49-F238E27FC236}">
              <a16:creationId xmlns:a16="http://schemas.microsoft.com/office/drawing/2014/main" id="{80BAC78B-C0D6-4A19-9450-769B9B5437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4" name="Text Box 16">
          <a:extLst>
            <a:ext uri="{FF2B5EF4-FFF2-40B4-BE49-F238E27FC236}">
              <a16:creationId xmlns:a16="http://schemas.microsoft.com/office/drawing/2014/main" id="{050C537D-045D-4510-99E8-D5BC2DDCA09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5" name="Text Box 17">
          <a:extLst>
            <a:ext uri="{FF2B5EF4-FFF2-40B4-BE49-F238E27FC236}">
              <a16:creationId xmlns:a16="http://schemas.microsoft.com/office/drawing/2014/main" id="{12811E7E-B956-418D-A655-8AA229BE50D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6" name="Text Box 18">
          <a:extLst>
            <a:ext uri="{FF2B5EF4-FFF2-40B4-BE49-F238E27FC236}">
              <a16:creationId xmlns:a16="http://schemas.microsoft.com/office/drawing/2014/main" id="{3D2C7EF6-4190-4721-925A-17A02E8CC63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7" name="Text Box 19">
          <a:extLst>
            <a:ext uri="{FF2B5EF4-FFF2-40B4-BE49-F238E27FC236}">
              <a16:creationId xmlns:a16="http://schemas.microsoft.com/office/drawing/2014/main" id="{0357D027-BC9B-45C6-9418-A777F7F4575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8" name="Text Box 16">
          <a:extLst>
            <a:ext uri="{FF2B5EF4-FFF2-40B4-BE49-F238E27FC236}">
              <a16:creationId xmlns:a16="http://schemas.microsoft.com/office/drawing/2014/main" id="{33251E71-08D0-493F-86A8-2055C73844C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9" name="Text Box 17">
          <a:extLst>
            <a:ext uri="{FF2B5EF4-FFF2-40B4-BE49-F238E27FC236}">
              <a16:creationId xmlns:a16="http://schemas.microsoft.com/office/drawing/2014/main" id="{5E82339D-138E-4967-BD5F-826DAEB61A1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0" name="Text Box 18">
          <a:extLst>
            <a:ext uri="{FF2B5EF4-FFF2-40B4-BE49-F238E27FC236}">
              <a16:creationId xmlns:a16="http://schemas.microsoft.com/office/drawing/2014/main" id="{0E4D74A6-32F7-4B0C-A425-500DBCF2B6D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1" name="Text Box 19">
          <a:extLst>
            <a:ext uri="{FF2B5EF4-FFF2-40B4-BE49-F238E27FC236}">
              <a16:creationId xmlns:a16="http://schemas.microsoft.com/office/drawing/2014/main" id="{5E9F1E40-FB0C-493F-B9BB-EDDBF48276E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162" name="Text Box 15">
          <a:extLst>
            <a:ext uri="{FF2B5EF4-FFF2-40B4-BE49-F238E27FC236}">
              <a16:creationId xmlns:a16="http://schemas.microsoft.com/office/drawing/2014/main" id="{020402F3-DFF2-47B2-94DD-9BE4A7D39947}"/>
            </a:ext>
          </a:extLst>
        </xdr:cNvPr>
        <xdr:cNvSpPr txBox="1">
          <a:spLocks noChangeArrowheads="1"/>
        </xdr:cNvSpPr>
      </xdr:nvSpPr>
      <xdr:spPr bwMode="auto">
        <a:xfrm>
          <a:off x="4743450" y="39166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63" name="Text Box 15">
          <a:extLst>
            <a:ext uri="{FF2B5EF4-FFF2-40B4-BE49-F238E27FC236}">
              <a16:creationId xmlns:a16="http://schemas.microsoft.com/office/drawing/2014/main" id="{4111059A-4CF0-46EC-A64F-72834D895576}"/>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64" name="Text Box 15">
          <a:extLst>
            <a:ext uri="{FF2B5EF4-FFF2-40B4-BE49-F238E27FC236}">
              <a16:creationId xmlns:a16="http://schemas.microsoft.com/office/drawing/2014/main" id="{6C64E12A-8A09-43BE-8133-6D52F12E7026}"/>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65" name="Text Box 15">
          <a:extLst>
            <a:ext uri="{FF2B5EF4-FFF2-40B4-BE49-F238E27FC236}">
              <a16:creationId xmlns:a16="http://schemas.microsoft.com/office/drawing/2014/main" id="{0F01CFA7-2BEE-4077-98C0-4218392CD60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66" name="Text Box 15">
          <a:extLst>
            <a:ext uri="{FF2B5EF4-FFF2-40B4-BE49-F238E27FC236}">
              <a16:creationId xmlns:a16="http://schemas.microsoft.com/office/drawing/2014/main" id="{2C4C01FF-178E-4E11-AD4B-9AA8DED07839}"/>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3167" name="Text Box 15">
          <a:extLst>
            <a:ext uri="{FF2B5EF4-FFF2-40B4-BE49-F238E27FC236}">
              <a16:creationId xmlns:a16="http://schemas.microsoft.com/office/drawing/2014/main" id="{8E91F88B-E828-4B08-A72F-39C3B26AF148}"/>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8" name="Text Box 16">
          <a:extLst>
            <a:ext uri="{FF2B5EF4-FFF2-40B4-BE49-F238E27FC236}">
              <a16:creationId xmlns:a16="http://schemas.microsoft.com/office/drawing/2014/main" id="{A53E947B-636D-45F9-AD46-535CFE7E4A8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9" name="Text Box 17">
          <a:extLst>
            <a:ext uri="{FF2B5EF4-FFF2-40B4-BE49-F238E27FC236}">
              <a16:creationId xmlns:a16="http://schemas.microsoft.com/office/drawing/2014/main" id="{347242B6-18C3-4577-95D5-C4B1FCFA398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0" name="Text Box 18">
          <a:extLst>
            <a:ext uri="{FF2B5EF4-FFF2-40B4-BE49-F238E27FC236}">
              <a16:creationId xmlns:a16="http://schemas.microsoft.com/office/drawing/2014/main" id="{0717CF00-2322-4743-ABC8-724D3A97B17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1" name="Text Box 19">
          <a:extLst>
            <a:ext uri="{FF2B5EF4-FFF2-40B4-BE49-F238E27FC236}">
              <a16:creationId xmlns:a16="http://schemas.microsoft.com/office/drawing/2014/main" id="{386F2465-5600-48ED-9255-42A83C3BD19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2" name="Text Box 16">
          <a:extLst>
            <a:ext uri="{FF2B5EF4-FFF2-40B4-BE49-F238E27FC236}">
              <a16:creationId xmlns:a16="http://schemas.microsoft.com/office/drawing/2014/main" id="{F2D6DC79-10CB-42AD-95B0-60B729224074}"/>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3" name="Text Box 17">
          <a:extLst>
            <a:ext uri="{FF2B5EF4-FFF2-40B4-BE49-F238E27FC236}">
              <a16:creationId xmlns:a16="http://schemas.microsoft.com/office/drawing/2014/main" id="{F16CBB8B-E8FF-4F8B-A604-0CE25280DEF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4" name="Text Box 18">
          <a:extLst>
            <a:ext uri="{FF2B5EF4-FFF2-40B4-BE49-F238E27FC236}">
              <a16:creationId xmlns:a16="http://schemas.microsoft.com/office/drawing/2014/main" id="{A7455805-4C57-489C-B14A-E37A774A757E}"/>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5" name="Text Box 19">
          <a:extLst>
            <a:ext uri="{FF2B5EF4-FFF2-40B4-BE49-F238E27FC236}">
              <a16:creationId xmlns:a16="http://schemas.microsoft.com/office/drawing/2014/main" id="{E110FE4A-DDBC-4F6A-B6CB-47739F7B01A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6" name="Text Box 16">
          <a:extLst>
            <a:ext uri="{FF2B5EF4-FFF2-40B4-BE49-F238E27FC236}">
              <a16:creationId xmlns:a16="http://schemas.microsoft.com/office/drawing/2014/main" id="{39024FF2-88FE-4E4C-A92B-7BA5344FE054}"/>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7" name="Text Box 17">
          <a:extLst>
            <a:ext uri="{FF2B5EF4-FFF2-40B4-BE49-F238E27FC236}">
              <a16:creationId xmlns:a16="http://schemas.microsoft.com/office/drawing/2014/main" id="{CEEA560E-275C-4DF8-B6EE-8512A04C8C07}"/>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8" name="Text Box 18">
          <a:extLst>
            <a:ext uri="{FF2B5EF4-FFF2-40B4-BE49-F238E27FC236}">
              <a16:creationId xmlns:a16="http://schemas.microsoft.com/office/drawing/2014/main" id="{B0FF52B3-D674-4BA3-9C8D-05E1A45B54E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9" name="Text Box 19">
          <a:extLst>
            <a:ext uri="{FF2B5EF4-FFF2-40B4-BE49-F238E27FC236}">
              <a16:creationId xmlns:a16="http://schemas.microsoft.com/office/drawing/2014/main" id="{C27F9428-2AE4-43D7-BB2E-0BD82A5060D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80" name="Text Box 15">
          <a:extLst>
            <a:ext uri="{FF2B5EF4-FFF2-40B4-BE49-F238E27FC236}">
              <a16:creationId xmlns:a16="http://schemas.microsoft.com/office/drawing/2014/main" id="{DF986AB8-8061-491E-8981-36A54C198C76}"/>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1" name="Text Box 16">
          <a:extLst>
            <a:ext uri="{FF2B5EF4-FFF2-40B4-BE49-F238E27FC236}">
              <a16:creationId xmlns:a16="http://schemas.microsoft.com/office/drawing/2014/main" id="{1753A401-AEC0-4323-A188-C4D29CE2EFD6}"/>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2" name="Text Box 17">
          <a:extLst>
            <a:ext uri="{FF2B5EF4-FFF2-40B4-BE49-F238E27FC236}">
              <a16:creationId xmlns:a16="http://schemas.microsoft.com/office/drawing/2014/main" id="{66BCD656-A32B-4DF1-8AA1-40FCACFFB8B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3" name="Text Box 18">
          <a:extLst>
            <a:ext uri="{FF2B5EF4-FFF2-40B4-BE49-F238E27FC236}">
              <a16:creationId xmlns:a16="http://schemas.microsoft.com/office/drawing/2014/main" id="{DE2E2F77-56E4-42BE-974A-79719D990EB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4" name="Text Box 19">
          <a:extLst>
            <a:ext uri="{FF2B5EF4-FFF2-40B4-BE49-F238E27FC236}">
              <a16:creationId xmlns:a16="http://schemas.microsoft.com/office/drawing/2014/main" id="{1A965486-5ED4-437F-BA39-0664789919D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504825</xdr:rowOff>
    </xdr:from>
    <xdr:ext cx="95250" cy="442269"/>
    <xdr:sp macro="" textlink="">
      <xdr:nvSpPr>
        <xdr:cNvPr id="3185" name="Text Box 15">
          <a:extLst>
            <a:ext uri="{FF2B5EF4-FFF2-40B4-BE49-F238E27FC236}">
              <a16:creationId xmlns:a16="http://schemas.microsoft.com/office/drawing/2014/main" id="{474C6ACE-4251-4EC2-96E8-EF0726E366AD}"/>
            </a:ext>
          </a:extLst>
        </xdr:cNvPr>
        <xdr:cNvSpPr txBox="1">
          <a:spLocks noChangeArrowheads="1"/>
        </xdr:cNvSpPr>
      </xdr:nvSpPr>
      <xdr:spPr bwMode="auto">
        <a:xfrm>
          <a:off x="14363700" y="39909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6" name="Text Box 16">
          <a:extLst>
            <a:ext uri="{FF2B5EF4-FFF2-40B4-BE49-F238E27FC236}">
              <a16:creationId xmlns:a16="http://schemas.microsoft.com/office/drawing/2014/main" id="{CC40FF0C-DB47-4184-AF53-EE44D4BA4F5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7" name="Text Box 17">
          <a:extLst>
            <a:ext uri="{FF2B5EF4-FFF2-40B4-BE49-F238E27FC236}">
              <a16:creationId xmlns:a16="http://schemas.microsoft.com/office/drawing/2014/main" id="{2944BC45-8A60-463D-B5CA-C63191552FC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8" name="Text Box 18">
          <a:extLst>
            <a:ext uri="{FF2B5EF4-FFF2-40B4-BE49-F238E27FC236}">
              <a16:creationId xmlns:a16="http://schemas.microsoft.com/office/drawing/2014/main" id="{2645DF99-AA34-4386-85EE-210738C6383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89" name="Text Box 16">
          <a:extLst>
            <a:ext uri="{FF2B5EF4-FFF2-40B4-BE49-F238E27FC236}">
              <a16:creationId xmlns:a16="http://schemas.microsoft.com/office/drawing/2014/main" id="{04EFF157-F44F-4725-92D1-2288C839B1A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0" name="Text Box 17">
          <a:extLst>
            <a:ext uri="{FF2B5EF4-FFF2-40B4-BE49-F238E27FC236}">
              <a16:creationId xmlns:a16="http://schemas.microsoft.com/office/drawing/2014/main" id="{D0CD8C09-00B2-46CD-A52F-06284C08927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1" name="Text Box 18">
          <a:extLst>
            <a:ext uri="{FF2B5EF4-FFF2-40B4-BE49-F238E27FC236}">
              <a16:creationId xmlns:a16="http://schemas.microsoft.com/office/drawing/2014/main" id="{285A4240-ED11-48D7-8274-0038D5C782B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2" name="Text Box 19">
          <a:extLst>
            <a:ext uri="{FF2B5EF4-FFF2-40B4-BE49-F238E27FC236}">
              <a16:creationId xmlns:a16="http://schemas.microsoft.com/office/drawing/2014/main" id="{509FE814-8819-49E5-B1FB-892A37CBE5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3" name="Text Box 16">
          <a:extLst>
            <a:ext uri="{FF2B5EF4-FFF2-40B4-BE49-F238E27FC236}">
              <a16:creationId xmlns:a16="http://schemas.microsoft.com/office/drawing/2014/main" id="{0507372D-E046-4FDE-A3CC-C1A686679700}"/>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4" name="Text Box 17">
          <a:extLst>
            <a:ext uri="{FF2B5EF4-FFF2-40B4-BE49-F238E27FC236}">
              <a16:creationId xmlns:a16="http://schemas.microsoft.com/office/drawing/2014/main" id="{F7190FC5-4DC4-4CA8-8C4F-63485B5855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5" name="Text Box 18">
          <a:extLst>
            <a:ext uri="{FF2B5EF4-FFF2-40B4-BE49-F238E27FC236}">
              <a16:creationId xmlns:a16="http://schemas.microsoft.com/office/drawing/2014/main" id="{BF4F0B2F-FF7B-4EEF-A4EB-B5AF2B02972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196" name="Text Box 15">
          <a:extLst>
            <a:ext uri="{FF2B5EF4-FFF2-40B4-BE49-F238E27FC236}">
              <a16:creationId xmlns:a16="http://schemas.microsoft.com/office/drawing/2014/main" id="{3040DA8A-63CC-4415-A229-57ECA1D9DD1C}"/>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7" name="Text Box 16">
          <a:extLst>
            <a:ext uri="{FF2B5EF4-FFF2-40B4-BE49-F238E27FC236}">
              <a16:creationId xmlns:a16="http://schemas.microsoft.com/office/drawing/2014/main" id="{6A474408-30BA-41E6-9A5F-6B17A848230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8" name="Text Box 17">
          <a:extLst>
            <a:ext uri="{FF2B5EF4-FFF2-40B4-BE49-F238E27FC236}">
              <a16:creationId xmlns:a16="http://schemas.microsoft.com/office/drawing/2014/main" id="{5ACBAD57-347C-48CC-BD09-E92460A28E9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9" name="Text Box 18">
          <a:extLst>
            <a:ext uri="{FF2B5EF4-FFF2-40B4-BE49-F238E27FC236}">
              <a16:creationId xmlns:a16="http://schemas.microsoft.com/office/drawing/2014/main" id="{B3C9D9E9-3161-4577-80F8-9D279A77D50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00" name="Text Box 19">
          <a:extLst>
            <a:ext uri="{FF2B5EF4-FFF2-40B4-BE49-F238E27FC236}">
              <a16:creationId xmlns:a16="http://schemas.microsoft.com/office/drawing/2014/main" id="{C7E36D48-106A-44EA-AC1F-2D98A105CC6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1" name="Text Box 16">
          <a:extLst>
            <a:ext uri="{FF2B5EF4-FFF2-40B4-BE49-F238E27FC236}">
              <a16:creationId xmlns:a16="http://schemas.microsoft.com/office/drawing/2014/main" id="{C5C8DC2F-DA02-4AF0-8B9D-FF567F281FD5}"/>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2" name="Text Box 17">
          <a:extLst>
            <a:ext uri="{FF2B5EF4-FFF2-40B4-BE49-F238E27FC236}">
              <a16:creationId xmlns:a16="http://schemas.microsoft.com/office/drawing/2014/main" id="{FBAAABEC-1400-49E1-A811-17F0916FE0A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3" name="Text Box 18">
          <a:extLst>
            <a:ext uri="{FF2B5EF4-FFF2-40B4-BE49-F238E27FC236}">
              <a16:creationId xmlns:a16="http://schemas.microsoft.com/office/drawing/2014/main" id="{A191CAD6-8F51-442A-A7C9-12585D728B1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4" name="Text Box 19">
          <a:extLst>
            <a:ext uri="{FF2B5EF4-FFF2-40B4-BE49-F238E27FC236}">
              <a16:creationId xmlns:a16="http://schemas.microsoft.com/office/drawing/2014/main" id="{008A1F64-8CE0-4080-8120-14FB89578A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5" name="Text Box 16">
          <a:extLst>
            <a:ext uri="{FF2B5EF4-FFF2-40B4-BE49-F238E27FC236}">
              <a16:creationId xmlns:a16="http://schemas.microsoft.com/office/drawing/2014/main" id="{FC2C986B-30DC-45EA-A264-0334A508B7A1}"/>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6" name="Text Box 17">
          <a:extLst>
            <a:ext uri="{FF2B5EF4-FFF2-40B4-BE49-F238E27FC236}">
              <a16:creationId xmlns:a16="http://schemas.microsoft.com/office/drawing/2014/main" id="{CFC57EB6-3049-47A7-A060-D878F896B4E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7" name="Text Box 18">
          <a:extLst>
            <a:ext uri="{FF2B5EF4-FFF2-40B4-BE49-F238E27FC236}">
              <a16:creationId xmlns:a16="http://schemas.microsoft.com/office/drawing/2014/main" id="{5ACC739A-F447-4457-A7CE-0424AB49168D}"/>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8" name="Text Box 19">
          <a:extLst>
            <a:ext uri="{FF2B5EF4-FFF2-40B4-BE49-F238E27FC236}">
              <a16:creationId xmlns:a16="http://schemas.microsoft.com/office/drawing/2014/main" id="{EFA928B5-8523-48E6-BA9F-DE0E0574188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09" name="Text Box 15">
          <a:extLst>
            <a:ext uri="{FF2B5EF4-FFF2-40B4-BE49-F238E27FC236}">
              <a16:creationId xmlns:a16="http://schemas.microsoft.com/office/drawing/2014/main" id="{F0E51607-C27B-4E40-873C-5F1E77F520B1}"/>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0" name="Text Box 16">
          <a:extLst>
            <a:ext uri="{FF2B5EF4-FFF2-40B4-BE49-F238E27FC236}">
              <a16:creationId xmlns:a16="http://schemas.microsoft.com/office/drawing/2014/main" id="{9C3115D9-CCC7-4F53-B4B6-9AD97E0496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1" name="Text Box 17">
          <a:extLst>
            <a:ext uri="{FF2B5EF4-FFF2-40B4-BE49-F238E27FC236}">
              <a16:creationId xmlns:a16="http://schemas.microsoft.com/office/drawing/2014/main" id="{40464595-6185-4551-BEDC-F5E535EBF82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2" name="Text Box 18">
          <a:extLst>
            <a:ext uri="{FF2B5EF4-FFF2-40B4-BE49-F238E27FC236}">
              <a16:creationId xmlns:a16="http://schemas.microsoft.com/office/drawing/2014/main" id="{4248BD12-7E26-496D-9023-5FE1CDFFCF2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3" name="Text Box 19">
          <a:extLst>
            <a:ext uri="{FF2B5EF4-FFF2-40B4-BE49-F238E27FC236}">
              <a16:creationId xmlns:a16="http://schemas.microsoft.com/office/drawing/2014/main" id="{A32740B3-A7C8-4065-8941-762197914D7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4" name="Text Box 16">
          <a:extLst>
            <a:ext uri="{FF2B5EF4-FFF2-40B4-BE49-F238E27FC236}">
              <a16:creationId xmlns:a16="http://schemas.microsoft.com/office/drawing/2014/main" id="{B1FFAF3F-AE92-4FE2-A7A5-A86E25D3292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5" name="Text Box 17">
          <a:extLst>
            <a:ext uri="{FF2B5EF4-FFF2-40B4-BE49-F238E27FC236}">
              <a16:creationId xmlns:a16="http://schemas.microsoft.com/office/drawing/2014/main" id="{3A8E00DA-342B-485A-8911-FCDA0195D258}"/>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3216" name="Text Box 18">
          <a:extLst>
            <a:ext uri="{FF2B5EF4-FFF2-40B4-BE49-F238E27FC236}">
              <a16:creationId xmlns:a16="http://schemas.microsoft.com/office/drawing/2014/main" id="{AF2D8293-2868-49BA-9EE2-584E42CD3019}"/>
            </a:ext>
          </a:extLst>
        </xdr:cNvPr>
        <xdr:cNvSpPr txBox="1">
          <a:spLocks noChangeArrowheads="1"/>
        </xdr:cNvSpPr>
      </xdr:nvSpPr>
      <xdr:spPr bwMode="auto">
        <a:xfrm>
          <a:off x="14355762" y="41040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7" name="Text Box 16">
          <a:extLst>
            <a:ext uri="{FF2B5EF4-FFF2-40B4-BE49-F238E27FC236}">
              <a16:creationId xmlns:a16="http://schemas.microsoft.com/office/drawing/2014/main" id="{4D5EC5C1-D303-410A-B598-3266E1C2922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8" name="Text Box 17">
          <a:extLst>
            <a:ext uri="{FF2B5EF4-FFF2-40B4-BE49-F238E27FC236}">
              <a16:creationId xmlns:a16="http://schemas.microsoft.com/office/drawing/2014/main" id="{6C795ACA-79CB-48BF-B6BB-AD5850AC58C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9" name="Text Box 18">
          <a:extLst>
            <a:ext uri="{FF2B5EF4-FFF2-40B4-BE49-F238E27FC236}">
              <a16:creationId xmlns:a16="http://schemas.microsoft.com/office/drawing/2014/main" id="{1CE661F7-4340-467B-96BB-2E3750ED8BF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0" name="Text Box 19">
          <a:extLst>
            <a:ext uri="{FF2B5EF4-FFF2-40B4-BE49-F238E27FC236}">
              <a16:creationId xmlns:a16="http://schemas.microsoft.com/office/drawing/2014/main" id="{92CD9F54-B206-46C6-8306-30E1B43175F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1" name="Text Box 16">
          <a:extLst>
            <a:ext uri="{FF2B5EF4-FFF2-40B4-BE49-F238E27FC236}">
              <a16:creationId xmlns:a16="http://schemas.microsoft.com/office/drawing/2014/main" id="{6976C3D1-C072-4B0B-9CB0-62CD4AF0824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2" name="Text Box 15">
          <a:extLst>
            <a:ext uri="{FF2B5EF4-FFF2-40B4-BE49-F238E27FC236}">
              <a16:creationId xmlns:a16="http://schemas.microsoft.com/office/drawing/2014/main" id="{DB48EFB6-8AD5-4375-8666-B233CAFA5C58}"/>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223" name="Text Box 15">
          <a:extLst>
            <a:ext uri="{FF2B5EF4-FFF2-40B4-BE49-F238E27FC236}">
              <a16:creationId xmlns:a16="http://schemas.microsoft.com/office/drawing/2014/main" id="{01851F2E-D5FA-454E-AE0B-4F8E9AF2C288}"/>
            </a:ext>
          </a:extLst>
        </xdr:cNvPr>
        <xdr:cNvSpPr txBox="1">
          <a:spLocks noChangeArrowheads="1"/>
        </xdr:cNvSpPr>
      </xdr:nvSpPr>
      <xdr:spPr bwMode="auto">
        <a:xfrm>
          <a:off x="4743450" y="41395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24" name="Text Box 15">
          <a:extLst>
            <a:ext uri="{FF2B5EF4-FFF2-40B4-BE49-F238E27FC236}">
              <a16:creationId xmlns:a16="http://schemas.microsoft.com/office/drawing/2014/main" id="{6741F242-5EE6-49A1-9985-E63B434E0219}"/>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25" name="Text Box 15">
          <a:extLst>
            <a:ext uri="{FF2B5EF4-FFF2-40B4-BE49-F238E27FC236}">
              <a16:creationId xmlns:a16="http://schemas.microsoft.com/office/drawing/2014/main" id="{52C8C1F3-D58B-4394-966E-5522CF6EE6E3}"/>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26" name="Text Box 15">
          <a:extLst>
            <a:ext uri="{FF2B5EF4-FFF2-40B4-BE49-F238E27FC236}">
              <a16:creationId xmlns:a16="http://schemas.microsoft.com/office/drawing/2014/main" id="{1EFEE5AB-FAAE-458F-8803-A2B13BC1704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27" name="Text Box 15">
          <a:extLst>
            <a:ext uri="{FF2B5EF4-FFF2-40B4-BE49-F238E27FC236}">
              <a16:creationId xmlns:a16="http://schemas.microsoft.com/office/drawing/2014/main" id="{80F98C45-AEE9-48BA-86D9-59BB077E0C3B}"/>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8" name="Text Box 15">
          <a:extLst>
            <a:ext uri="{FF2B5EF4-FFF2-40B4-BE49-F238E27FC236}">
              <a16:creationId xmlns:a16="http://schemas.microsoft.com/office/drawing/2014/main" id="{9FF12304-FCE9-4174-AF56-91911C33A849}"/>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29" name="Text Box 16">
          <a:extLst>
            <a:ext uri="{FF2B5EF4-FFF2-40B4-BE49-F238E27FC236}">
              <a16:creationId xmlns:a16="http://schemas.microsoft.com/office/drawing/2014/main" id="{B2EE63E9-71DE-4184-885B-2CC52E4C0D9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0" name="Text Box 17">
          <a:extLst>
            <a:ext uri="{FF2B5EF4-FFF2-40B4-BE49-F238E27FC236}">
              <a16:creationId xmlns:a16="http://schemas.microsoft.com/office/drawing/2014/main" id="{613681DD-87BE-4C42-BB82-35DE839C26F9}"/>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1" name="Text Box 18">
          <a:extLst>
            <a:ext uri="{FF2B5EF4-FFF2-40B4-BE49-F238E27FC236}">
              <a16:creationId xmlns:a16="http://schemas.microsoft.com/office/drawing/2014/main" id="{BA7D2176-9A0B-4F10-BEAA-2DA2420E023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2" name="Text Box 19">
          <a:extLst>
            <a:ext uri="{FF2B5EF4-FFF2-40B4-BE49-F238E27FC236}">
              <a16:creationId xmlns:a16="http://schemas.microsoft.com/office/drawing/2014/main" id="{F7D07049-8BD6-47F3-977C-565AC5E9280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3" name="Text Box 16">
          <a:extLst>
            <a:ext uri="{FF2B5EF4-FFF2-40B4-BE49-F238E27FC236}">
              <a16:creationId xmlns:a16="http://schemas.microsoft.com/office/drawing/2014/main" id="{BC21AABA-1F26-4F4C-B061-3B98E9F6897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4" name="Text Box 17">
          <a:extLst>
            <a:ext uri="{FF2B5EF4-FFF2-40B4-BE49-F238E27FC236}">
              <a16:creationId xmlns:a16="http://schemas.microsoft.com/office/drawing/2014/main" id="{2063DDB2-D414-4914-93EE-E64D522A549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5" name="Text Box 18">
          <a:extLst>
            <a:ext uri="{FF2B5EF4-FFF2-40B4-BE49-F238E27FC236}">
              <a16:creationId xmlns:a16="http://schemas.microsoft.com/office/drawing/2014/main" id="{D0035E9F-9AE7-4780-A069-924241DF036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6" name="Text Box 19">
          <a:extLst>
            <a:ext uri="{FF2B5EF4-FFF2-40B4-BE49-F238E27FC236}">
              <a16:creationId xmlns:a16="http://schemas.microsoft.com/office/drawing/2014/main" id="{DE51035A-395F-481A-9814-F1A007C27E8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7" name="Text Box 16">
          <a:extLst>
            <a:ext uri="{FF2B5EF4-FFF2-40B4-BE49-F238E27FC236}">
              <a16:creationId xmlns:a16="http://schemas.microsoft.com/office/drawing/2014/main" id="{04F98C17-D2C4-4B5B-AA4C-49D9E5AC17C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8" name="Text Box 17">
          <a:extLst>
            <a:ext uri="{FF2B5EF4-FFF2-40B4-BE49-F238E27FC236}">
              <a16:creationId xmlns:a16="http://schemas.microsoft.com/office/drawing/2014/main" id="{FC1DD8C2-551E-412E-B5ED-E6E69F440344}"/>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9" name="Text Box 18">
          <a:extLst>
            <a:ext uri="{FF2B5EF4-FFF2-40B4-BE49-F238E27FC236}">
              <a16:creationId xmlns:a16="http://schemas.microsoft.com/office/drawing/2014/main" id="{D5AE4504-B0E4-4275-997C-D919EEEBFE7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40" name="Text Box 19">
          <a:extLst>
            <a:ext uri="{FF2B5EF4-FFF2-40B4-BE49-F238E27FC236}">
              <a16:creationId xmlns:a16="http://schemas.microsoft.com/office/drawing/2014/main" id="{92EB5C38-6142-489D-826C-4A1C345C8E7F}"/>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41" name="Text Box 15">
          <a:extLst>
            <a:ext uri="{FF2B5EF4-FFF2-40B4-BE49-F238E27FC236}">
              <a16:creationId xmlns:a16="http://schemas.microsoft.com/office/drawing/2014/main" id="{56AC21C0-1A52-4C85-BE9F-FA5A0355623E}"/>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2" name="Text Box 16">
          <a:extLst>
            <a:ext uri="{FF2B5EF4-FFF2-40B4-BE49-F238E27FC236}">
              <a16:creationId xmlns:a16="http://schemas.microsoft.com/office/drawing/2014/main" id="{447A86B5-2871-49FE-A729-5BCD5D5417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3" name="Text Box 17">
          <a:extLst>
            <a:ext uri="{FF2B5EF4-FFF2-40B4-BE49-F238E27FC236}">
              <a16:creationId xmlns:a16="http://schemas.microsoft.com/office/drawing/2014/main" id="{69A1F14A-A648-4802-81FA-7AE537E9D6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4" name="Text Box 18">
          <a:extLst>
            <a:ext uri="{FF2B5EF4-FFF2-40B4-BE49-F238E27FC236}">
              <a16:creationId xmlns:a16="http://schemas.microsoft.com/office/drawing/2014/main" id="{7157CDBC-0649-415E-B2E2-D600936F521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5" name="Text Box 19">
          <a:extLst>
            <a:ext uri="{FF2B5EF4-FFF2-40B4-BE49-F238E27FC236}">
              <a16:creationId xmlns:a16="http://schemas.microsoft.com/office/drawing/2014/main" id="{B0DD86B2-BE5D-467E-B059-50A2E8B28ED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6" name="Text Box 16">
          <a:extLst>
            <a:ext uri="{FF2B5EF4-FFF2-40B4-BE49-F238E27FC236}">
              <a16:creationId xmlns:a16="http://schemas.microsoft.com/office/drawing/2014/main" id="{FB053AB9-9841-4133-8FE8-89030B6E6EA2}"/>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7" name="Text Box 17">
          <a:extLst>
            <a:ext uri="{FF2B5EF4-FFF2-40B4-BE49-F238E27FC236}">
              <a16:creationId xmlns:a16="http://schemas.microsoft.com/office/drawing/2014/main" id="{0AD3A44B-0981-4CCC-9EB1-C9C32637A87B}"/>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8" name="Text Box 18">
          <a:extLst>
            <a:ext uri="{FF2B5EF4-FFF2-40B4-BE49-F238E27FC236}">
              <a16:creationId xmlns:a16="http://schemas.microsoft.com/office/drawing/2014/main" id="{3EDE5502-174F-41BE-9238-BC8CF83401B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49" name="Text Box 16">
          <a:extLst>
            <a:ext uri="{FF2B5EF4-FFF2-40B4-BE49-F238E27FC236}">
              <a16:creationId xmlns:a16="http://schemas.microsoft.com/office/drawing/2014/main" id="{C4FE75B8-BA88-4439-A7AB-A248BC9C8E8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0" name="Text Box 17">
          <a:extLst>
            <a:ext uri="{FF2B5EF4-FFF2-40B4-BE49-F238E27FC236}">
              <a16:creationId xmlns:a16="http://schemas.microsoft.com/office/drawing/2014/main" id="{E387B4FF-343B-4307-BD69-F5391AAEDFC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1" name="Text Box 18">
          <a:extLst>
            <a:ext uri="{FF2B5EF4-FFF2-40B4-BE49-F238E27FC236}">
              <a16:creationId xmlns:a16="http://schemas.microsoft.com/office/drawing/2014/main" id="{FB67180E-CD0D-450D-A312-08D74C37D4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2" name="Text Box 19">
          <a:extLst>
            <a:ext uri="{FF2B5EF4-FFF2-40B4-BE49-F238E27FC236}">
              <a16:creationId xmlns:a16="http://schemas.microsoft.com/office/drawing/2014/main" id="{100DD900-AC2E-4D39-A778-60A502911187}"/>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3" name="Text Box 16">
          <a:extLst>
            <a:ext uri="{FF2B5EF4-FFF2-40B4-BE49-F238E27FC236}">
              <a16:creationId xmlns:a16="http://schemas.microsoft.com/office/drawing/2014/main" id="{A622D277-C62F-430A-AED8-29642D62EB6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4" name="Text Box 17">
          <a:extLst>
            <a:ext uri="{FF2B5EF4-FFF2-40B4-BE49-F238E27FC236}">
              <a16:creationId xmlns:a16="http://schemas.microsoft.com/office/drawing/2014/main" id="{CA52D3B9-1119-4597-A92C-389F956C5999}"/>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5" name="Text Box 18">
          <a:extLst>
            <a:ext uri="{FF2B5EF4-FFF2-40B4-BE49-F238E27FC236}">
              <a16:creationId xmlns:a16="http://schemas.microsoft.com/office/drawing/2014/main" id="{2E5F361C-A37D-40A2-B94E-FEB09400201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6" name="Text Box 19">
          <a:extLst>
            <a:ext uri="{FF2B5EF4-FFF2-40B4-BE49-F238E27FC236}">
              <a16:creationId xmlns:a16="http://schemas.microsoft.com/office/drawing/2014/main" id="{4FA1BFEF-1C16-482D-B4CD-FE767122F54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257" name="Text Box 15">
          <a:extLst>
            <a:ext uri="{FF2B5EF4-FFF2-40B4-BE49-F238E27FC236}">
              <a16:creationId xmlns:a16="http://schemas.microsoft.com/office/drawing/2014/main" id="{F72F45B9-2A01-416E-9444-3070AB14D0EB}"/>
            </a:ext>
          </a:extLst>
        </xdr:cNvPr>
        <xdr:cNvSpPr txBox="1">
          <a:spLocks noChangeArrowheads="1"/>
        </xdr:cNvSpPr>
      </xdr:nvSpPr>
      <xdr:spPr bwMode="auto">
        <a:xfrm>
          <a:off x="4743450" y="41395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58" name="Text Box 15">
          <a:extLst>
            <a:ext uri="{FF2B5EF4-FFF2-40B4-BE49-F238E27FC236}">
              <a16:creationId xmlns:a16="http://schemas.microsoft.com/office/drawing/2014/main" id="{05C8AEBD-F2B1-46A6-B662-3D44AD667338}"/>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59" name="Text Box 15">
          <a:extLst>
            <a:ext uri="{FF2B5EF4-FFF2-40B4-BE49-F238E27FC236}">
              <a16:creationId xmlns:a16="http://schemas.microsoft.com/office/drawing/2014/main" id="{402A459B-4909-45DA-AD58-CB15EBAD269A}"/>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60" name="Text Box 15">
          <a:extLst>
            <a:ext uri="{FF2B5EF4-FFF2-40B4-BE49-F238E27FC236}">
              <a16:creationId xmlns:a16="http://schemas.microsoft.com/office/drawing/2014/main" id="{3136B6A2-EA2B-4B50-A6ED-DFB2F752DAB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61" name="Text Box 15">
          <a:extLst>
            <a:ext uri="{FF2B5EF4-FFF2-40B4-BE49-F238E27FC236}">
              <a16:creationId xmlns:a16="http://schemas.microsoft.com/office/drawing/2014/main" id="{A8B8A4EB-3A6C-41CB-A219-EA13CC878B4A}"/>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213632"/>
    <xdr:sp macro="" textlink="">
      <xdr:nvSpPr>
        <xdr:cNvPr id="3262" name="Text Box 15">
          <a:extLst>
            <a:ext uri="{FF2B5EF4-FFF2-40B4-BE49-F238E27FC236}">
              <a16:creationId xmlns:a16="http://schemas.microsoft.com/office/drawing/2014/main" id="{E052EE9E-82C7-43C5-AFC3-22425A1671DF}"/>
            </a:ext>
          </a:extLst>
        </xdr:cNvPr>
        <xdr:cNvSpPr txBox="1">
          <a:spLocks noChangeArrowheads="1"/>
        </xdr:cNvSpPr>
      </xdr:nvSpPr>
      <xdr:spPr bwMode="auto">
        <a:xfrm>
          <a:off x="1436370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3" name="Text Box 16">
          <a:extLst>
            <a:ext uri="{FF2B5EF4-FFF2-40B4-BE49-F238E27FC236}">
              <a16:creationId xmlns:a16="http://schemas.microsoft.com/office/drawing/2014/main" id="{1149569E-247C-4A47-BEFB-CDC7BBD52A26}"/>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4" name="Text Box 17">
          <a:extLst>
            <a:ext uri="{FF2B5EF4-FFF2-40B4-BE49-F238E27FC236}">
              <a16:creationId xmlns:a16="http://schemas.microsoft.com/office/drawing/2014/main" id="{38BDE073-B1A5-41DF-89A2-42A95E1CA5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5" name="Text Box 18">
          <a:extLst>
            <a:ext uri="{FF2B5EF4-FFF2-40B4-BE49-F238E27FC236}">
              <a16:creationId xmlns:a16="http://schemas.microsoft.com/office/drawing/2014/main" id="{56B2F53C-A831-47CD-9A48-AD47394A085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6" name="Text Box 19">
          <a:extLst>
            <a:ext uri="{FF2B5EF4-FFF2-40B4-BE49-F238E27FC236}">
              <a16:creationId xmlns:a16="http://schemas.microsoft.com/office/drawing/2014/main" id="{A77CC3F2-EC53-4BE6-942C-65520ECCCA3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7" name="Text Box 16">
          <a:extLst>
            <a:ext uri="{FF2B5EF4-FFF2-40B4-BE49-F238E27FC236}">
              <a16:creationId xmlns:a16="http://schemas.microsoft.com/office/drawing/2014/main" id="{5EB6BD94-D264-471E-9712-4D560B99EF1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8" name="Text Box 17">
          <a:extLst>
            <a:ext uri="{FF2B5EF4-FFF2-40B4-BE49-F238E27FC236}">
              <a16:creationId xmlns:a16="http://schemas.microsoft.com/office/drawing/2014/main" id="{D2DCA86B-131C-4BFA-9E9C-4216B5CEAEF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9" name="Text Box 18">
          <a:extLst>
            <a:ext uri="{FF2B5EF4-FFF2-40B4-BE49-F238E27FC236}">
              <a16:creationId xmlns:a16="http://schemas.microsoft.com/office/drawing/2014/main" id="{31E5E0D0-0F40-40E3-9DDD-F813F69EB76F}"/>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70" name="Text Box 19">
          <a:extLst>
            <a:ext uri="{FF2B5EF4-FFF2-40B4-BE49-F238E27FC236}">
              <a16:creationId xmlns:a16="http://schemas.microsoft.com/office/drawing/2014/main" id="{B11C1E31-F1D9-43B0-8D04-BE94BAD86C91}"/>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1" name="Text Box 16">
          <a:extLst>
            <a:ext uri="{FF2B5EF4-FFF2-40B4-BE49-F238E27FC236}">
              <a16:creationId xmlns:a16="http://schemas.microsoft.com/office/drawing/2014/main" id="{DD60465C-D14E-4941-8A4A-A14DF6DC528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2" name="Text Box 17">
          <a:extLst>
            <a:ext uri="{FF2B5EF4-FFF2-40B4-BE49-F238E27FC236}">
              <a16:creationId xmlns:a16="http://schemas.microsoft.com/office/drawing/2014/main" id="{89DFF536-62FB-43F6-8143-4E17A1B6B57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3" name="Text Box 18">
          <a:extLst>
            <a:ext uri="{FF2B5EF4-FFF2-40B4-BE49-F238E27FC236}">
              <a16:creationId xmlns:a16="http://schemas.microsoft.com/office/drawing/2014/main" id="{03ED57E3-1BA9-41B0-9B23-418007DC4281}"/>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4" name="Text Box 19">
          <a:extLst>
            <a:ext uri="{FF2B5EF4-FFF2-40B4-BE49-F238E27FC236}">
              <a16:creationId xmlns:a16="http://schemas.microsoft.com/office/drawing/2014/main" id="{3BD6C543-584D-4B21-A4D8-A60B8A48045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75" name="Text Box 15">
          <a:extLst>
            <a:ext uri="{FF2B5EF4-FFF2-40B4-BE49-F238E27FC236}">
              <a16:creationId xmlns:a16="http://schemas.microsoft.com/office/drawing/2014/main" id="{C7AD170C-7868-4D3D-8962-ED7074FF91BF}"/>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6" name="Text Box 16">
          <a:extLst>
            <a:ext uri="{FF2B5EF4-FFF2-40B4-BE49-F238E27FC236}">
              <a16:creationId xmlns:a16="http://schemas.microsoft.com/office/drawing/2014/main" id="{7D4F3E3B-76E0-4C4B-B9C6-53709B75C61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7" name="Text Box 17">
          <a:extLst>
            <a:ext uri="{FF2B5EF4-FFF2-40B4-BE49-F238E27FC236}">
              <a16:creationId xmlns:a16="http://schemas.microsoft.com/office/drawing/2014/main" id="{D6B0C844-DE17-40D3-A08D-010E2C733212}"/>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8" name="Text Box 18">
          <a:extLst>
            <a:ext uri="{FF2B5EF4-FFF2-40B4-BE49-F238E27FC236}">
              <a16:creationId xmlns:a16="http://schemas.microsoft.com/office/drawing/2014/main" id="{1C15FCF8-95A9-40BF-99A6-2E725091BD4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9" name="Text Box 19">
          <a:extLst>
            <a:ext uri="{FF2B5EF4-FFF2-40B4-BE49-F238E27FC236}">
              <a16:creationId xmlns:a16="http://schemas.microsoft.com/office/drawing/2014/main" id="{7B4B53FD-D898-4061-8CDE-71C7DE72922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504825</xdr:rowOff>
    </xdr:from>
    <xdr:ext cx="95250" cy="442269"/>
    <xdr:sp macro="" textlink="">
      <xdr:nvSpPr>
        <xdr:cNvPr id="3280" name="Text Box 15">
          <a:extLst>
            <a:ext uri="{FF2B5EF4-FFF2-40B4-BE49-F238E27FC236}">
              <a16:creationId xmlns:a16="http://schemas.microsoft.com/office/drawing/2014/main" id="{073720CB-1870-4B64-A450-596551DF40F4}"/>
            </a:ext>
          </a:extLst>
        </xdr:cNvPr>
        <xdr:cNvSpPr txBox="1">
          <a:spLocks noChangeArrowheads="1"/>
        </xdr:cNvSpPr>
      </xdr:nvSpPr>
      <xdr:spPr bwMode="auto">
        <a:xfrm>
          <a:off x="14363700" y="42138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1" name="Text Box 16">
          <a:extLst>
            <a:ext uri="{FF2B5EF4-FFF2-40B4-BE49-F238E27FC236}">
              <a16:creationId xmlns:a16="http://schemas.microsoft.com/office/drawing/2014/main" id="{3388D794-D2DC-4751-B6BC-86798F9C252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2" name="Text Box 17">
          <a:extLst>
            <a:ext uri="{FF2B5EF4-FFF2-40B4-BE49-F238E27FC236}">
              <a16:creationId xmlns:a16="http://schemas.microsoft.com/office/drawing/2014/main" id="{79CEB9A2-E0D1-40C2-98DD-537AB6E7394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3" name="Text Box 18">
          <a:extLst>
            <a:ext uri="{FF2B5EF4-FFF2-40B4-BE49-F238E27FC236}">
              <a16:creationId xmlns:a16="http://schemas.microsoft.com/office/drawing/2014/main" id="{0A48E4EE-1D4C-4402-9CA7-990689B0195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4" name="Text Box 16">
          <a:extLst>
            <a:ext uri="{FF2B5EF4-FFF2-40B4-BE49-F238E27FC236}">
              <a16:creationId xmlns:a16="http://schemas.microsoft.com/office/drawing/2014/main" id="{51568AF3-3188-4129-A0E3-6EC22CBC7F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5" name="Text Box 17">
          <a:extLst>
            <a:ext uri="{FF2B5EF4-FFF2-40B4-BE49-F238E27FC236}">
              <a16:creationId xmlns:a16="http://schemas.microsoft.com/office/drawing/2014/main" id="{6E445375-B441-4D03-AC92-7DCEDE368E8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6" name="Text Box 18">
          <a:extLst>
            <a:ext uri="{FF2B5EF4-FFF2-40B4-BE49-F238E27FC236}">
              <a16:creationId xmlns:a16="http://schemas.microsoft.com/office/drawing/2014/main" id="{8F14D1EE-71FE-48E9-9F7A-FCE1492A50B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7" name="Text Box 19">
          <a:extLst>
            <a:ext uri="{FF2B5EF4-FFF2-40B4-BE49-F238E27FC236}">
              <a16:creationId xmlns:a16="http://schemas.microsoft.com/office/drawing/2014/main" id="{9A25878F-618B-482F-9751-58CA28AE2B9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8" name="Text Box 16">
          <a:extLst>
            <a:ext uri="{FF2B5EF4-FFF2-40B4-BE49-F238E27FC236}">
              <a16:creationId xmlns:a16="http://schemas.microsoft.com/office/drawing/2014/main" id="{013CBD69-BC87-4410-80DE-B9562E22497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9" name="Text Box 17">
          <a:extLst>
            <a:ext uri="{FF2B5EF4-FFF2-40B4-BE49-F238E27FC236}">
              <a16:creationId xmlns:a16="http://schemas.microsoft.com/office/drawing/2014/main" id="{CF37DCE0-5F73-489F-B634-B8633495E49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90" name="Text Box 18">
          <a:extLst>
            <a:ext uri="{FF2B5EF4-FFF2-40B4-BE49-F238E27FC236}">
              <a16:creationId xmlns:a16="http://schemas.microsoft.com/office/drawing/2014/main" id="{05B7C6EF-76DF-49F0-B4CA-AF3F08DA10B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291" name="Text Box 15">
          <a:extLst>
            <a:ext uri="{FF2B5EF4-FFF2-40B4-BE49-F238E27FC236}">
              <a16:creationId xmlns:a16="http://schemas.microsoft.com/office/drawing/2014/main" id="{6B720763-E3B9-4687-990F-1D527992EAF0}"/>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2" name="Text Box 16">
          <a:extLst>
            <a:ext uri="{FF2B5EF4-FFF2-40B4-BE49-F238E27FC236}">
              <a16:creationId xmlns:a16="http://schemas.microsoft.com/office/drawing/2014/main" id="{41ABC28D-A205-4184-BA9D-8353078BBC8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3" name="Text Box 17">
          <a:extLst>
            <a:ext uri="{FF2B5EF4-FFF2-40B4-BE49-F238E27FC236}">
              <a16:creationId xmlns:a16="http://schemas.microsoft.com/office/drawing/2014/main" id="{610B0D62-18A3-4EB3-8B5E-071383D1C18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4" name="Text Box 18">
          <a:extLst>
            <a:ext uri="{FF2B5EF4-FFF2-40B4-BE49-F238E27FC236}">
              <a16:creationId xmlns:a16="http://schemas.microsoft.com/office/drawing/2014/main" id="{58454BC1-4476-4C03-A498-57AFE020B40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5" name="Text Box 19">
          <a:extLst>
            <a:ext uri="{FF2B5EF4-FFF2-40B4-BE49-F238E27FC236}">
              <a16:creationId xmlns:a16="http://schemas.microsoft.com/office/drawing/2014/main" id="{900E0D3D-0FEF-4C6E-9FDA-E434385A65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6" name="Text Box 16">
          <a:extLst>
            <a:ext uri="{FF2B5EF4-FFF2-40B4-BE49-F238E27FC236}">
              <a16:creationId xmlns:a16="http://schemas.microsoft.com/office/drawing/2014/main" id="{B431A9E8-8A35-4076-99F7-B99A91557CF8}"/>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7" name="Text Box 17">
          <a:extLst>
            <a:ext uri="{FF2B5EF4-FFF2-40B4-BE49-F238E27FC236}">
              <a16:creationId xmlns:a16="http://schemas.microsoft.com/office/drawing/2014/main" id="{F4A2EA4F-AF03-4851-8318-C71340A50E3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8" name="Text Box 18">
          <a:extLst>
            <a:ext uri="{FF2B5EF4-FFF2-40B4-BE49-F238E27FC236}">
              <a16:creationId xmlns:a16="http://schemas.microsoft.com/office/drawing/2014/main" id="{F60DAE4D-5DC1-4231-9253-E40EB917CFE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9" name="Text Box 19">
          <a:extLst>
            <a:ext uri="{FF2B5EF4-FFF2-40B4-BE49-F238E27FC236}">
              <a16:creationId xmlns:a16="http://schemas.microsoft.com/office/drawing/2014/main" id="{26AC9BE9-3C2B-4574-9EA3-7ED96DFCF63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0" name="Text Box 16">
          <a:extLst>
            <a:ext uri="{FF2B5EF4-FFF2-40B4-BE49-F238E27FC236}">
              <a16:creationId xmlns:a16="http://schemas.microsoft.com/office/drawing/2014/main" id="{02A03E94-BFCE-42EB-B732-563072FD8595}"/>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1" name="Text Box 17">
          <a:extLst>
            <a:ext uri="{FF2B5EF4-FFF2-40B4-BE49-F238E27FC236}">
              <a16:creationId xmlns:a16="http://schemas.microsoft.com/office/drawing/2014/main" id="{ADDE6CEA-32FF-478D-BC7E-41A6038C33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2" name="Text Box 18">
          <a:extLst>
            <a:ext uri="{FF2B5EF4-FFF2-40B4-BE49-F238E27FC236}">
              <a16:creationId xmlns:a16="http://schemas.microsoft.com/office/drawing/2014/main" id="{E009B263-75B2-4CD0-96FF-33B3BA28A0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3" name="Text Box 19">
          <a:extLst>
            <a:ext uri="{FF2B5EF4-FFF2-40B4-BE49-F238E27FC236}">
              <a16:creationId xmlns:a16="http://schemas.microsoft.com/office/drawing/2014/main" id="{2CCAB635-35BC-4F20-8AAC-DBD9BCFC47F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04" name="Text Box 15">
          <a:extLst>
            <a:ext uri="{FF2B5EF4-FFF2-40B4-BE49-F238E27FC236}">
              <a16:creationId xmlns:a16="http://schemas.microsoft.com/office/drawing/2014/main" id="{AF4FDB0E-BA26-4F5D-8B70-E463FA08277A}"/>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5" name="Text Box 16">
          <a:extLst>
            <a:ext uri="{FF2B5EF4-FFF2-40B4-BE49-F238E27FC236}">
              <a16:creationId xmlns:a16="http://schemas.microsoft.com/office/drawing/2014/main" id="{3E5F6B04-43B0-43DA-895B-5B79C53F8BC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6" name="Text Box 17">
          <a:extLst>
            <a:ext uri="{FF2B5EF4-FFF2-40B4-BE49-F238E27FC236}">
              <a16:creationId xmlns:a16="http://schemas.microsoft.com/office/drawing/2014/main" id="{18FBFFE7-4D10-4EB1-A8A0-1C958AD4567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7" name="Text Box 18">
          <a:extLst>
            <a:ext uri="{FF2B5EF4-FFF2-40B4-BE49-F238E27FC236}">
              <a16:creationId xmlns:a16="http://schemas.microsoft.com/office/drawing/2014/main" id="{B0BEEC16-A74B-43E9-9332-9E90E847A48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8" name="Text Box 19">
          <a:extLst>
            <a:ext uri="{FF2B5EF4-FFF2-40B4-BE49-F238E27FC236}">
              <a16:creationId xmlns:a16="http://schemas.microsoft.com/office/drawing/2014/main" id="{1F0646AD-AFB3-40FA-89D9-7A93C05CA85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09" name="Text Box 16">
          <a:extLst>
            <a:ext uri="{FF2B5EF4-FFF2-40B4-BE49-F238E27FC236}">
              <a16:creationId xmlns:a16="http://schemas.microsoft.com/office/drawing/2014/main" id="{950C68CA-F1EF-4A83-9E98-848CC15E876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10" name="Text Box 17">
          <a:extLst>
            <a:ext uri="{FF2B5EF4-FFF2-40B4-BE49-F238E27FC236}">
              <a16:creationId xmlns:a16="http://schemas.microsoft.com/office/drawing/2014/main" id="{EF2E48B6-33EA-420F-8227-38D887A2D2CD}"/>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3311" name="Text Box 18">
          <a:extLst>
            <a:ext uri="{FF2B5EF4-FFF2-40B4-BE49-F238E27FC236}">
              <a16:creationId xmlns:a16="http://schemas.microsoft.com/office/drawing/2014/main" id="{7A83F59F-6625-4D08-86F0-9540F9F4442A}"/>
            </a:ext>
          </a:extLst>
        </xdr:cNvPr>
        <xdr:cNvSpPr txBox="1">
          <a:spLocks noChangeArrowheads="1"/>
        </xdr:cNvSpPr>
      </xdr:nvSpPr>
      <xdr:spPr bwMode="auto">
        <a:xfrm>
          <a:off x="14355762" y="43268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2" name="Text Box 16">
          <a:extLst>
            <a:ext uri="{FF2B5EF4-FFF2-40B4-BE49-F238E27FC236}">
              <a16:creationId xmlns:a16="http://schemas.microsoft.com/office/drawing/2014/main" id="{9D72B5D7-2E25-4CC2-8740-76805B237C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3" name="Text Box 17">
          <a:extLst>
            <a:ext uri="{FF2B5EF4-FFF2-40B4-BE49-F238E27FC236}">
              <a16:creationId xmlns:a16="http://schemas.microsoft.com/office/drawing/2014/main" id="{51DB9FA0-03DC-470C-AC5D-096029EF11D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4" name="Text Box 18">
          <a:extLst>
            <a:ext uri="{FF2B5EF4-FFF2-40B4-BE49-F238E27FC236}">
              <a16:creationId xmlns:a16="http://schemas.microsoft.com/office/drawing/2014/main" id="{EDCB4322-26E1-41F2-B9C8-3B1BC47651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5" name="Text Box 19">
          <a:extLst>
            <a:ext uri="{FF2B5EF4-FFF2-40B4-BE49-F238E27FC236}">
              <a16:creationId xmlns:a16="http://schemas.microsoft.com/office/drawing/2014/main" id="{49C34FCA-8157-42DA-8664-A229EDD572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6" name="Text Box 16">
          <a:extLst>
            <a:ext uri="{FF2B5EF4-FFF2-40B4-BE49-F238E27FC236}">
              <a16:creationId xmlns:a16="http://schemas.microsoft.com/office/drawing/2014/main" id="{6B7A8381-4570-44CC-AC8F-6D6B2F529AE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17" name="Text Box 15">
          <a:extLst>
            <a:ext uri="{FF2B5EF4-FFF2-40B4-BE49-F238E27FC236}">
              <a16:creationId xmlns:a16="http://schemas.microsoft.com/office/drawing/2014/main" id="{A2FC0ADA-7E56-4D5C-BB04-C3665336A02E}"/>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318" name="Text Box 15">
          <a:extLst>
            <a:ext uri="{FF2B5EF4-FFF2-40B4-BE49-F238E27FC236}">
              <a16:creationId xmlns:a16="http://schemas.microsoft.com/office/drawing/2014/main" id="{0E5A224A-E301-4DC7-A262-FD4BF52A1DDD}"/>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19" name="Text Box 15">
          <a:extLst>
            <a:ext uri="{FF2B5EF4-FFF2-40B4-BE49-F238E27FC236}">
              <a16:creationId xmlns:a16="http://schemas.microsoft.com/office/drawing/2014/main" id="{9968375F-A406-4DA9-B85B-5DEA66F4F32E}"/>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20" name="Text Box 15">
          <a:extLst>
            <a:ext uri="{FF2B5EF4-FFF2-40B4-BE49-F238E27FC236}">
              <a16:creationId xmlns:a16="http://schemas.microsoft.com/office/drawing/2014/main" id="{A8870916-D3EF-479F-9C14-DA04045F70CE}"/>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321" name="Text Box 15">
          <a:extLst>
            <a:ext uri="{FF2B5EF4-FFF2-40B4-BE49-F238E27FC236}">
              <a16:creationId xmlns:a16="http://schemas.microsoft.com/office/drawing/2014/main" id="{BC467390-40F5-4CFD-B3F9-44197E72F03D}"/>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322" name="Text Box 15">
          <a:extLst>
            <a:ext uri="{FF2B5EF4-FFF2-40B4-BE49-F238E27FC236}">
              <a16:creationId xmlns:a16="http://schemas.microsoft.com/office/drawing/2014/main" id="{C0AE841D-D537-4776-A64F-74143EDED961}"/>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23" name="Text Box 15">
          <a:extLst>
            <a:ext uri="{FF2B5EF4-FFF2-40B4-BE49-F238E27FC236}">
              <a16:creationId xmlns:a16="http://schemas.microsoft.com/office/drawing/2014/main" id="{8B20A365-B1EC-4759-9049-CF9E2EC37918}"/>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4" name="Text Box 16">
          <a:extLst>
            <a:ext uri="{FF2B5EF4-FFF2-40B4-BE49-F238E27FC236}">
              <a16:creationId xmlns:a16="http://schemas.microsoft.com/office/drawing/2014/main" id="{09873CB5-2200-4599-AF2C-D9B6D5E71C2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5" name="Text Box 17">
          <a:extLst>
            <a:ext uri="{FF2B5EF4-FFF2-40B4-BE49-F238E27FC236}">
              <a16:creationId xmlns:a16="http://schemas.microsoft.com/office/drawing/2014/main" id="{1A47E661-8917-4C0B-B9FD-2D9E851E78F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6" name="Text Box 18">
          <a:extLst>
            <a:ext uri="{FF2B5EF4-FFF2-40B4-BE49-F238E27FC236}">
              <a16:creationId xmlns:a16="http://schemas.microsoft.com/office/drawing/2014/main" id="{57BDE389-FD0C-41B5-8C4F-76868D83B96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7" name="Text Box 19">
          <a:extLst>
            <a:ext uri="{FF2B5EF4-FFF2-40B4-BE49-F238E27FC236}">
              <a16:creationId xmlns:a16="http://schemas.microsoft.com/office/drawing/2014/main" id="{F4723367-B497-42D2-9E32-8455FBDA926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8" name="Text Box 16">
          <a:extLst>
            <a:ext uri="{FF2B5EF4-FFF2-40B4-BE49-F238E27FC236}">
              <a16:creationId xmlns:a16="http://schemas.microsoft.com/office/drawing/2014/main" id="{7C39CB52-B172-489E-BF4F-A1122ED5583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9" name="Text Box 17">
          <a:extLst>
            <a:ext uri="{FF2B5EF4-FFF2-40B4-BE49-F238E27FC236}">
              <a16:creationId xmlns:a16="http://schemas.microsoft.com/office/drawing/2014/main" id="{35E83FDF-5467-4D0F-B653-C8E2EC0FD65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0" name="Text Box 18">
          <a:extLst>
            <a:ext uri="{FF2B5EF4-FFF2-40B4-BE49-F238E27FC236}">
              <a16:creationId xmlns:a16="http://schemas.microsoft.com/office/drawing/2014/main" id="{823FB0C1-E50C-4C0E-8062-A6215CCE6AA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1" name="Text Box 19">
          <a:extLst>
            <a:ext uri="{FF2B5EF4-FFF2-40B4-BE49-F238E27FC236}">
              <a16:creationId xmlns:a16="http://schemas.microsoft.com/office/drawing/2014/main" id="{AEDE7B2C-DA0E-42D8-95E7-2F659792956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2" name="Text Box 16">
          <a:extLst>
            <a:ext uri="{FF2B5EF4-FFF2-40B4-BE49-F238E27FC236}">
              <a16:creationId xmlns:a16="http://schemas.microsoft.com/office/drawing/2014/main" id="{9A2E00A5-8157-4386-B8DA-084DD84A90CF}"/>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3" name="Text Box 17">
          <a:extLst>
            <a:ext uri="{FF2B5EF4-FFF2-40B4-BE49-F238E27FC236}">
              <a16:creationId xmlns:a16="http://schemas.microsoft.com/office/drawing/2014/main" id="{47EBDD64-3F84-43B8-A695-B09298CF4A5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4" name="Text Box 18">
          <a:extLst>
            <a:ext uri="{FF2B5EF4-FFF2-40B4-BE49-F238E27FC236}">
              <a16:creationId xmlns:a16="http://schemas.microsoft.com/office/drawing/2014/main" id="{770EA109-AAEC-40D6-A771-CCAC62CF20C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5" name="Text Box 19">
          <a:extLst>
            <a:ext uri="{FF2B5EF4-FFF2-40B4-BE49-F238E27FC236}">
              <a16:creationId xmlns:a16="http://schemas.microsoft.com/office/drawing/2014/main" id="{09A7F4AA-29FC-450E-B1E4-1A16411C09E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36" name="Text Box 15">
          <a:extLst>
            <a:ext uri="{FF2B5EF4-FFF2-40B4-BE49-F238E27FC236}">
              <a16:creationId xmlns:a16="http://schemas.microsoft.com/office/drawing/2014/main" id="{634BF266-5D9B-43EB-B15C-60A08AB61CD1}"/>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7" name="Text Box 16">
          <a:extLst>
            <a:ext uri="{FF2B5EF4-FFF2-40B4-BE49-F238E27FC236}">
              <a16:creationId xmlns:a16="http://schemas.microsoft.com/office/drawing/2014/main" id="{9A9BD51D-FCA7-4C81-A3C4-4600CB92C09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8" name="Text Box 17">
          <a:extLst>
            <a:ext uri="{FF2B5EF4-FFF2-40B4-BE49-F238E27FC236}">
              <a16:creationId xmlns:a16="http://schemas.microsoft.com/office/drawing/2014/main" id="{5B0229A8-6FE8-454C-A6D0-A2C65FA8A1D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9" name="Text Box 18">
          <a:extLst>
            <a:ext uri="{FF2B5EF4-FFF2-40B4-BE49-F238E27FC236}">
              <a16:creationId xmlns:a16="http://schemas.microsoft.com/office/drawing/2014/main" id="{8D15F4D2-A545-48EC-A2C0-FFCE89DADD6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40" name="Text Box 19">
          <a:extLst>
            <a:ext uri="{FF2B5EF4-FFF2-40B4-BE49-F238E27FC236}">
              <a16:creationId xmlns:a16="http://schemas.microsoft.com/office/drawing/2014/main" id="{950E20B7-6600-453A-9B4C-223A8DD4847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1" name="Text Box 16">
          <a:extLst>
            <a:ext uri="{FF2B5EF4-FFF2-40B4-BE49-F238E27FC236}">
              <a16:creationId xmlns:a16="http://schemas.microsoft.com/office/drawing/2014/main" id="{2735E171-F0B0-4733-819C-4E0ED94824E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2" name="Text Box 17">
          <a:extLst>
            <a:ext uri="{FF2B5EF4-FFF2-40B4-BE49-F238E27FC236}">
              <a16:creationId xmlns:a16="http://schemas.microsoft.com/office/drawing/2014/main" id="{C9796606-8ED1-433B-BDFC-8153A5AAE1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3" name="Text Box 18">
          <a:extLst>
            <a:ext uri="{FF2B5EF4-FFF2-40B4-BE49-F238E27FC236}">
              <a16:creationId xmlns:a16="http://schemas.microsoft.com/office/drawing/2014/main" id="{17F577CE-E278-4F72-BB60-3570645C398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4" name="Text Box 16">
          <a:extLst>
            <a:ext uri="{FF2B5EF4-FFF2-40B4-BE49-F238E27FC236}">
              <a16:creationId xmlns:a16="http://schemas.microsoft.com/office/drawing/2014/main" id="{398A6E70-E45A-4867-BDB9-589F78444F2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5" name="Text Box 17">
          <a:extLst>
            <a:ext uri="{FF2B5EF4-FFF2-40B4-BE49-F238E27FC236}">
              <a16:creationId xmlns:a16="http://schemas.microsoft.com/office/drawing/2014/main" id="{FD263D11-6B8E-4CB9-979A-493FF8108B3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6" name="Text Box 18">
          <a:extLst>
            <a:ext uri="{FF2B5EF4-FFF2-40B4-BE49-F238E27FC236}">
              <a16:creationId xmlns:a16="http://schemas.microsoft.com/office/drawing/2014/main" id="{3B7A8E4C-308D-485A-B104-CEE3C334E4D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7" name="Text Box 19">
          <a:extLst>
            <a:ext uri="{FF2B5EF4-FFF2-40B4-BE49-F238E27FC236}">
              <a16:creationId xmlns:a16="http://schemas.microsoft.com/office/drawing/2014/main" id="{CF103E99-95B1-4AB6-97A4-844D7BD99F9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8" name="Text Box 16">
          <a:extLst>
            <a:ext uri="{FF2B5EF4-FFF2-40B4-BE49-F238E27FC236}">
              <a16:creationId xmlns:a16="http://schemas.microsoft.com/office/drawing/2014/main" id="{19C4ECD9-0242-4F5C-AEE6-FE7DF7F990A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9" name="Text Box 17">
          <a:extLst>
            <a:ext uri="{FF2B5EF4-FFF2-40B4-BE49-F238E27FC236}">
              <a16:creationId xmlns:a16="http://schemas.microsoft.com/office/drawing/2014/main" id="{BFA108DA-5354-46CB-828B-ABF9FA1C5FAA}"/>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0" name="Text Box 18">
          <a:extLst>
            <a:ext uri="{FF2B5EF4-FFF2-40B4-BE49-F238E27FC236}">
              <a16:creationId xmlns:a16="http://schemas.microsoft.com/office/drawing/2014/main" id="{A53AD0D8-5392-4DBB-881D-28F8AF0DB8A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1" name="Text Box 19">
          <a:extLst>
            <a:ext uri="{FF2B5EF4-FFF2-40B4-BE49-F238E27FC236}">
              <a16:creationId xmlns:a16="http://schemas.microsoft.com/office/drawing/2014/main" id="{093CDD36-8F0F-4186-9BB7-ABCF8468AE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52" name="Text Box 15">
          <a:extLst>
            <a:ext uri="{FF2B5EF4-FFF2-40B4-BE49-F238E27FC236}">
              <a16:creationId xmlns:a16="http://schemas.microsoft.com/office/drawing/2014/main" id="{07702288-91EF-4EB2-976F-110F44E97F18}"/>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53" name="Text Box 15">
          <a:extLst>
            <a:ext uri="{FF2B5EF4-FFF2-40B4-BE49-F238E27FC236}">
              <a16:creationId xmlns:a16="http://schemas.microsoft.com/office/drawing/2014/main" id="{EE08BF40-EBDB-4D45-AC8F-C0E204C5CD06}"/>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3354" name="Text Box 15">
          <a:extLst>
            <a:ext uri="{FF2B5EF4-FFF2-40B4-BE49-F238E27FC236}">
              <a16:creationId xmlns:a16="http://schemas.microsoft.com/office/drawing/2014/main" id="{B0B05D13-7366-44C9-B30A-14FF3B89AA0C}"/>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5" name="Text Box 16">
          <a:extLst>
            <a:ext uri="{FF2B5EF4-FFF2-40B4-BE49-F238E27FC236}">
              <a16:creationId xmlns:a16="http://schemas.microsoft.com/office/drawing/2014/main" id="{F902A401-7633-4416-AA8B-F302749177C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6" name="Text Box 17">
          <a:extLst>
            <a:ext uri="{FF2B5EF4-FFF2-40B4-BE49-F238E27FC236}">
              <a16:creationId xmlns:a16="http://schemas.microsoft.com/office/drawing/2014/main" id="{6D6E3268-C731-4C90-A407-A2FFA6F0105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7" name="Text Box 18">
          <a:extLst>
            <a:ext uri="{FF2B5EF4-FFF2-40B4-BE49-F238E27FC236}">
              <a16:creationId xmlns:a16="http://schemas.microsoft.com/office/drawing/2014/main" id="{DD740710-DB5D-4735-978E-C45F46AB234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8" name="Text Box 19">
          <a:extLst>
            <a:ext uri="{FF2B5EF4-FFF2-40B4-BE49-F238E27FC236}">
              <a16:creationId xmlns:a16="http://schemas.microsoft.com/office/drawing/2014/main" id="{B7F7FB53-7598-4506-96B7-8E4400DC551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59" name="Text Box 16">
          <a:extLst>
            <a:ext uri="{FF2B5EF4-FFF2-40B4-BE49-F238E27FC236}">
              <a16:creationId xmlns:a16="http://schemas.microsoft.com/office/drawing/2014/main" id="{63D02831-E5A3-4325-9109-D7DEB8B239F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0" name="Text Box 17">
          <a:extLst>
            <a:ext uri="{FF2B5EF4-FFF2-40B4-BE49-F238E27FC236}">
              <a16:creationId xmlns:a16="http://schemas.microsoft.com/office/drawing/2014/main" id="{F32A4474-FD51-431E-AAC4-969F4E6FD916}"/>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1" name="Text Box 18">
          <a:extLst>
            <a:ext uri="{FF2B5EF4-FFF2-40B4-BE49-F238E27FC236}">
              <a16:creationId xmlns:a16="http://schemas.microsoft.com/office/drawing/2014/main" id="{90D84555-8930-4513-AE05-FFD8CFFDEDBF}"/>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2" name="Text Box 19">
          <a:extLst>
            <a:ext uri="{FF2B5EF4-FFF2-40B4-BE49-F238E27FC236}">
              <a16:creationId xmlns:a16="http://schemas.microsoft.com/office/drawing/2014/main" id="{354759F1-6258-47AB-9BFD-14635BD89FC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3" name="Text Box 16">
          <a:extLst>
            <a:ext uri="{FF2B5EF4-FFF2-40B4-BE49-F238E27FC236}">
              <a16:creationId xmlns:a16="http://schemas.microsoft.com/office/drawing/2014/main" id="{72F2A3F2-8BC8-4F90-92F7-CD08BD3FDB3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4" name="Text Box 17">
          <a:extLst>
            <a:ext uri="{FF2B5EF4-FFF2-40B4-BE49-F238E27FC236}">
              <a16:creationId xmlns:a16="http://schemas.microsoft.com/office/drawing/2014/main" id="{2E4CBB73-AAD8-4827-B4C4-98E770C4467C}"/>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5" name="Text Box 18">
          <a:extLst>
            <a:ext uri="{FF2B5EF4-FFF2-40B4-BE49-F238E27FC236}">
              <a16:creationId xmlns:a16="http://schemas.microsoft.com/office/drawing/2014/main" id="{9F484F29-818A-45F9-8891-1882AFA30A07}"/>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6" name="Text Box 19">
          <a:extLst>
            <a:ext uri="{FF2B5EF4-FFF2-40B4-BE49-F238E27FC236}">
              <a16:creationId xmlns:a16="http://schemas.microsoft.com/office/drawing/2014/main" id="{8C36EA5F-5C69-4735-8D6E-6447FA1ED2FB}"/>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67" name="Text Box 15">
          <a:extLst>
            <a:ext uri="{FF2B5EF4-FFF2-40B4-BE49-F238E27FC236}">
              <a16:creationId xmlns:a16="http://schemas.microsoft.com/office/drawing/2014/main" id="{14CC8535-0D80-4175-9C27-98E4822DA7AF}"/>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8" name="Text Box 16">
          <a:extLst>
            <a:ext uri="{FF2B5EF4-FFF2-40B4-BE49-F238E27FC236}">
              <a16:creationId xmlns:a16="http://schemas.microsoft.com/office/drawing/2014/main" id="{C678A077-1CCF-4DEB-B0EF-59FDD02D211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9" name="Text Box 17">
          <a:extLst>
            <a:ext uri="{FF2B5EF4-FFF2-40B4-BE49-F238E27FC236}">
              <a16:creationId xmlns:a16="http://schemas.microsoft.com/office/drawing/2014/main" id="{0502BFD4-D2E4-4295-9197-341C08DE86C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0" name="Text Box 18">
          <a:extLst>
            <a:ext uri="{FF2B5EF4-FFF2-40B4-BE49-F238E27FC236}">
              <a16:creationId xmlns:a16="http://schemas.microsoft.com/office/drawing/2014/main" id="{CFBD89E8-A9F3-4945-A0F3-5ADEE065268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1" name="Text Box 19">
          <a:extLst>
            <a:ext uri="{FF2B5EF4-FFF2-40B4-BE49-F238E27FC236}">
              <a16:creationId xmlns:a16="http://schemas.microsoft.com/office/drawing/2014/main" id="{835776EB-ED50-4FB1-8FBE-C5061A1096D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504825</xdr:rowOff>
    </xdr:from>
    <xdr:ext cx="95250" cy="442269"/>
    <xdr:sp macro="" textlink="">
      <xdr:nvSpPr>
        <xdr:cNvPr id="3372" name="Text Box 15">
          <a:extLst>
            <a:ext uri="{FF2B5EF4-FFF2-40B4-BE49-F238E27FC236}">
              <a16:creationId xmlns:a16="http://schemas.microsoft.com/office/drawing/2014/main" id="{C1471486-BB55-49AE-9CE4-1C4869741112}"/>
            </a:ext>
          </a:extLst>
        </xdr:cNvPr>
        <xdr:cNvSpPr txBox="1">
          <a:spLocks noChangeArrowheads="1"/>
        </xdr:cNvSpPr>
      </xdr:nvSpPr>
      <xdr:spPr bwMode="auto">
        <a:xfrm>
          <a:off x="14363700" y="45110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3" name="Text Box 16">
          <a:extLst>
            <a:ext uri="{FF2B5EF4-FFF2-40B4-BE49-F238E27FC236}">
              <a16:creationId xmlns:a16="http://schemas.microsoft.com/office/drawing/2014/main" id="{97138209-00FA-40DA-B680-693A3E00AA8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4" name="Text Box 17">
          <a:extLst>
            <a:ext uri="{FF2B5EF4-FFF2-40B4-BE49-F238E27FC236}">
              <a16:creationId xmlns:a16="http://schemas.microsoft.com/office/drawing/2014/main" id="{AE01519F-0B21-4DB8-BF51-90089BF895D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5" name="Text Box 18">
          <a:extLst>
            <a:ext uri="{FF2B5EF4-FFF2-40B4-BE49-F238E27FC236}">
              <a16:creationId xmlns:a16="http://schemas.microsoft.com/office/drawing/2014/main" id="{485E5390-688E-47B0-8285-DA81B1CD3D75}"/>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6" name="Text Box 16">
          <a:extLst>
            <a:ext uri="{FF2B5EF4-FFF2-40B4-BE49-F238E27FC236}">
              <a16:creationId xmlns:a16="http://schemas.microsoft.com/office/drawing/2014/main" id="{C129A8A0-991D-4932-8184-CFE978C248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7" name="Text Box 17">
          <a:extLst>
            <a:ext uri="{FF2B5EF4-FFF2-40B4-BE49-F238E27FC236}">
              <a16:creationId xmlns:a16="http://schemas.microsoft.com/office/drawing/2014/main" id="{82659337-253A-4308-B60D-B8DAB2B89F7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8" name="Text Box 18">
          <a:extLst>
            <a:ext uri="{FF2B5EF4-FFF2-40B4-BE49-F238E27FC236}">
              <a16:creationId xmlns:a16="http://schemas.microsoft.com/office/drawing/2014/main" id="{1D3AEBD0-B597-4F1B-8F0C-8E425FDA237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9" name="Text Box 19">
          <a:extLst>
            <a:ext uri="{FF2B5EF4-FFF2-40B4-BE49-F238E27FC236}">
              <a16:creationId xmlns:a16="http://schemas.microsoft.com/office/drawing/2014/main" id="{C9D5DEF2-DB5E-421F-A7F2-921F9301F40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0" name="Text Box 16">
          <a:extLst>
            <a:ext uri="{FF2B5EF4-FFF2-40B4-BE49-F238E27FC236}">
              <a16:creationId xmlns:a16="http://schemas.microsoft.com/office/drawing/2014/main" id="{496865A5-F942-4E65-81B4-1676145F38D3}"/>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1" name="Text Box 17">
          <a:extLst>
            <a:ext uri="{FF2B5EF4-FFF2-40B4-BE49-F238E27FC236}">
              <a16:creationId xmlns:a16="http://schemas.microsoft.com/office/drawing/2014/main" id="{DA830C34-5433-48B7-A6AA-21C90542EF9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2" name="Text Box 18">
          <a:extLst>
            <a:ext uri="{FF2B5EF4-FFF2-40B4-BE49-F238E27FC236}">
              <a16:creationId xmlns:a16="http://schemas.microsoft.com/office/drawing/2014/main" id="{5E5EAD0F-69DE-480B-B429-41C0DF68623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383" name="Text Box 15">
          <a:extLst>
            <a:ext uri="{FF2B5EF4-FFF2-40B4-BE49-F238E27FC236}">
              <a16:creationId xmlns:a16="http://schemas.microsoft.com/office/drawing/2014/main" id="{8C000773-CDEF-4025-84A7-B7CDEBA828B7}"/>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4" name="Text Box 16">
          <a:extLst>
            <a:ext uri="{FF2B5EF4-FFF2-40B4-BE49-F238E27FC236}">
              <a16:creationId xmlns:a16="http://schemas.microsoft.com/office/drawing/2014/main" id="{4EFB588E-BC20-4847-AFF1-9A8AFCF76DC6}"/>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5" name="Text Box 17">
          <a:extLst>
            <a:ext uri="{FF2B5EF4-FFF2-40B4-BE49-F238E27FC236}">
              <a16:creationId xmlns:a16="http://schemas.microsoft.com/office/drawing/2014/main" id="{451CFC75-B520-474E-B1B4-F8F0F00EBF7F}"/>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6" name="Text Box 18">
          <a:extLst>
            <a:ext uri="{FF2B5EF4-FFF2-40B4-BE49-F238E27FC236}">
              <a16:creationId xmlns:a16="http://schemas.microsoft.com/office/drawing/2014/main" id="{AE41B854-A6E9-4DCB-B295-C42E6814B6F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7" name="Text Box 19">
          <a:extLst>
            <a:ext uri="{FF2B5EF4-FFF2-40B4-BE49-F238E27FC236}">
              <a16:creationId xmlns:a16="http://schemas.microsoft.com/office/drawing/2014/main" id="{D085538E-B114-47ED-9D39-359B1962D915}"/>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8" name="Text Box 16">
          <a:extLst>
            <a:ext uri="{FF2B5EF4-FFF2-40B4-BE49-F238E27FC236}">
              <a16:creationId xmlns:a16="http://schemas.microsoft.com/office/drawing/2014/main" id="{0C5A0E36-3F2C-4EE2-AD8B-C37C22F9339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9" name="Text Box 17">
          <a:extLst>
            <a:ext uri="{FF2B5EF4-FFF2-40B4-BE49-F238E27FC236}">
              <a16:creationId xmlns:a16="http://schemas.microsoft.com/office/drawing/2014/main" id="{3BA49035-A1A4-417E-A639-79B7FB57FC5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0" name="Text Box 18">
          <a:extLst>
            <a:ext uri="{FF2B5EF4-FFF2-40B4-BE49-F238E27FC236}">
              <a16:creationId xmlns:a16="http://schemas.microsoft.com/office/drawing/2014/main" id="{14534C0A-85DD-4338-B216-A8C167B5E0F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1" name="Text Box 19">
          <a:extLst>
            <a:ext uri="{FF2B5EF4-FFF2-40B4-BE49-F238E27FC236}">
              <a16:creationId xmlns:a16="http://schemas.microsoft.com/office/drawing/2014/main" id="{0BF1713D-017C-432B-8B04-FA22CB2628B8}"/>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2" name="Text Box 16">
          <a:extLst>
            <a:ext uri="{FF2B5EF4-FFF2-40B4-BE49-F238E27FC236}">
              <a16:creationId xmlns:a16="http://schemas.microsoft.com/office/drawing/2014/main" id="{4A510153-0B73-4F03-8A37-FB02AF5F0E3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3" name="Text Box 17">
          <a:extLst>
            <a:ext uri="{FF2B5EF4-FFF2-40B4-BE49-F238E27FC236}">
              <a16:creationId xmlns:a16="http://schemas.microsoft.com/office/drawing/2014/main" id="{79D3C026-DEBB-4F25-A178-455916660B79}"/>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4" name="Text Box 18">
          <a:extLst>
            <a:ext uri="{FF2B5EF4-FFF2-40B4-BE49-F238E27FC236}">
              <a16:creationId xmlns:a16="http://schemas.microsoft.com/office/drawing/2014/main" id="{40F8C1B2-4BD5-4BA3-904F-2838A340E44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5" name="Text Box 19">
          <a:extLst>
            <a:ext uri="{FF2B5EF4-FFF2-40B4-BE49-F238E27FC236}">
              <a16:creationId xmlns:a16="http://schemas.microsoft.com/office/drawing/2014/main" id="{1D923368-E222-46C6-A0E1-7E99CB0194BF}"/>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96" name="Text Box 15">
          <a:extLst>
            <a:ext uri="{FF2B5EF4-FFF2-40B4-BE49-F238E27FC236}">
              <a16:creationId xmlns:a16="http://schemas.microsoft.com/office/drawing/2014/main" id="{F6063EFC-A55A-4060-9A2B-19CBD14BAAF6}"/>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7" name="Text Box 16">
          <a:extLst>
            <a:ext uri="{FF2B5EF4-FFF2-40B4-BE49-F238E27FC236}">
              <a16:creationId xmlns:a16="http://schemas.microsoft.com/office/drawing/2014/main" id="{900B1B19-EF2B-4FFD-BF2E-953F3D358A1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8" name="Text Box 17">
          <a:extLst>
            <a:ext uri="{FF2B5EF4-FFF2-40B4-BE49-F238E27FC236}">
              <a16:creationId xmlns:a16="http://schemas.microsoft.com/office/drawing/2014/main" id="{1C7C8575-C3BF-4977-AA8C-D0820F13E0F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9" name="Text Box 18">
          <a:extLst>
            <a:ext uri="{FF2B5EF4-FFF2-40B4-BE49-F238E27FC236}">
              <a16:creationId xmlns:a16="http://schemas.microsoft.com/office/drawing/2014/main" id="{AE9AAF54-A060-44CB-A805-29373D2777A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00" name="Text Box 19">
          <a:extLst>
            <a:ext uri="{FF2B5EF4-FFF2-40B4-BE49-F238E27FC236}">
              <a16:creationId xmlns:a16="http://schemas.microsoft.com/office/drawing/2014/main" id="{893F3493-26D2-4A48-8525-F55AB444973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1" name="Text Box 16">
          <a:extLst>
            <a:ext uri="{FF2B5EF4-FFF2-40B4-BE49-F238E27FC236}">
              <a16:creationId xmlns:a16="http://schemas.microsoft.com/office/drawing/2014/main" id="{DB4DEE68-894F-4DAC-AA9E-A2B5E69067A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2" name="Text Box 17">
          <a:extLst>
            <a:ext uri="{FF2B5EF4-FFF2-40B4-BE49-F238E27FC236}">
              <a16:creationId xmlns:a16="http://schemas.microsoft.com/office/drawing/2014/main" id="{1C1C1146-C902-4072-BE2D-BCE7B0CB8D8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3403" name="Text Box 18">
          <a:extLst>
            <a:ext uri="{FF2B5EF4-FFF2-40B4-BE49-F238E27FC236}">
              <a16:creationId xmlns:a16="http://schemas.microsoft.com/office/drawing/2014/main" id="{65BA60C7-1534-42F8-B990-CA6869D8D7CF}"/>
            </a:ext>
          </a:extLst>
        </xdr:cNvPr>
        <xdr:cNvSpPr txBox="1">
          <a:spLocks noChangeArrowheads="1"/>
        </xdr:cNvSpPr>
      </xdr:nvSpPr>
      <xdr:spPr bwMode="auto">
        <a:xfrm>
          <a:off x="14355762" y="45497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4" name="Text Box 16">
          <a:extLst>
            <a:ext uri="{FF2B5EF4-FFF2-40B4-BE49-F238E27FC236}">
              <a16:creationId xmlns:a16="http://schemas.microsoft.com/office/drawing/2014/main" id="{23BC09CF-3512-4367-96C0-65CF723DF3F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5" name="Text Box 17">
          <a:extLst>
            <a:ext uri="{FF2B5EF4-FFF2-40B4-BE49-F238E27FC236}">
              <a16:creationId xmlns:a16="http://schemas.microsoft.com/office/drawing/2014/main" id="{EC8EE57F-94C6-49BE-8554-72FD25A2AFD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6" name="Text Box 18">
          <a:extLst>
            <a:ext uri="{FF2B5EF4-FFF2-40B4-BE49-F238E27FC236}">
              <a16:creationId xmlns:a16="http://schemas.microsoft.com/office/drawing/2014/main" id="{C4171621-C0BA-4AE5-949D-08F180B8A10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7" name="Text Box 19">
          <a:extLst>
            <a:ext uri="{FF2B5EF4-FFF2-40B4-BE49-F238E27FC236}">
              <a16:creationId xmlns:a16="http://schemas.microsoft.com/office/drawing/2014/main" id="{2C6B5C3A-796F-43A0-BB06-848103D2442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8" name="Text Box 16">
          <a:extLst>
            <a:ext uri="{FF2B5EF4-FFF2-40B4-BE49-F238E27FC236}">
              <a16:creationId xmlns:a16="http://schemas.microsoft.com/office/drawing/2014/main" id="{2D5EBFE3-208A-4B48-AE02-D9E93FC0C54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09" name="Text Box 15">
          <a:extLst>
            <a:ext uri="{FF2B5EF4-FFF2-40B4-BE49-F238E27FC236}">
              <a16:creationId xmlns:a16="http://schemas.microsoft.com/office/drawing/2014/main" id="{FE9AA043-D289-497C-A3E4-331C9BC89F65}"/>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410" name="Text Box 15">
          <a:extLst>
            <a:ext uri="{FF2B5EF4-FFF2-40B4-BE49-F238E27FC236}">
              <a16:creationId xmlns:a16="http://schemas.microsoft.com/office/drawing/2014/main" id="{2DB51EF9-7871-4617-87CB-C2ABF313EACD}"/>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11" name="Text Box 15">
          <a:extLst>
            <a:ext uri="{FF2B5EF4-FFF2-40B4-BE49-F238E27FC236}">
              <a16:creationId xmlns:a16="http://schemas.microsoft.com/office/drawing/2014/main" id="{0CFDD63C-C52D-4C17-B01E-5557D75C254E}"/>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12" name="Text Box 15">
          <a:extLst>
            <a:ext uri="{FF2B5EF4-FFF2-40B4-BE49-F238E27FC236}">
              <a16:creationId xmlns:a16="http://schemas.microsoft.com/office/drawing/2014/main" id="{C1814A64-2657-4D5D-88CC-EC59524C17B9}"/>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13" name="Text Box 15">
          <a:extLst>
            <a:ext uri="{FF2B5EF4-FFF2-40B4-BE49-F238E27FC236}">
              <a16:creationId xmlns:a16="http://schemas.microsoft.com/office/drawing/2014/main" id="{CC50D8F6-283B-486B-9ACB-C6C6EEF57E39}"/>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14" name="Text Box 15">
          <a:extLst>
            <a:ext uri="{FF2B5EF4-FFF2-40B4-BE49-F238E27FC236}">
              <a16:creationId xmlns:a16="http://schemas.microsoft.com/office/drawing/2014/main" id="{97525407-1D47-4EC2-8F49-F16842720627}"/>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15" name="Text Box 15">
          <a:extLst>
            <a:ext uri="{FF2B5EF4-FFF2-40B4-BE49-F238E27FC236}">
              <a16:creationId xmlns:a16="http://schemas.microsoft.com/office/drawing/2014/main" id="{2E92C683-58BB-4D09-88D4-70AB02DA97CA}"/>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6" name="Text Box 16">
          <a:extLst>
            <a:ext uri="{FF2B5EF4-FFF2-40B4-BE49-F238E27FC236}">
              <a16:creationId xmlns:a16="http://schemas.microsoft.com/office/drawing/2014/main" id="{44CDC4BC-6AAC-4FAE-A13F-B24F2A969777}"/>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7" name="Text Box 17">
          <a:extLst>
            <a:ext uri="{FF2B5EF4-FFF2-40B4-BE49-F238E27FC236}">
              <a16:creationId xmlns:a16="http://schemas.microsoft.com/office/drawing/2014/main" id="{B967AEC6-8254-4FAB-B2CF-A677679070C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8" name="Text Box 18">
          <a:extLst>
            <a:ext uri="{FF2B5EF4-FFF2-40B4-BE49-F238E27FC236}">
              <a16:creationId xmlns:a16="http://schemas.microsoft.com/office/drawing/2014/main" id="{8D3D6908-8C91-49C7-9501-F8CCE506EC1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9" name="Text Box 19">
          <a:extLst>
            <a:ext uri="{FF2B5EF4-FFF2-40B4-BE49-F238E27FC236}">
              <a16:creationId xmlns:a16="http://schemas.microsoft.com/office/drawing/2014/main" id="{B8A12B1F-8E0C-4196-B9E9-6F5176C1A7C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0" name="Text Box 16">
          <a:extLst>
            <a:ext uri="{FF2B5EF4-FFF2-40B4-BE49-F238E27FC236}">
              <a16:creationId xmlns:a16="http://schemas.microsoft.com/office/drawing/2014/main" id="{AAC202F5-FF66-49E0-A327-91106DBC144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1" name="Text Box 17">
          <a:extLst>
            <a:ext uri="{FF2B5EF4-FFF2-40B4-BE49-F238E27FC236}">
              <a16:creationId xmlns:a16="http://schemas.microsoft.com/office/drawing/2014/main" id="{84BFCDB6-AD28-47C2-B3DC-3192CCC0D7F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2" name="Text Box 18">
          <a:extLst>
            <a:ext uri="{FF2B5EF4-FFF2-40B4-BE49-F238E27FC236}">
              <a16:creationId xmlns:a16="http://schemas.microsoft.com/office/drawing/2014/main" id="{ECD044CF-D9B9-47FD-9E2C-8C12B650940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3" name="Text Box 19">
          <a:extLst>
            <a:ext uri="{FF2B5EF4-FFF2-40B4-BE49-F238E27FC236}">
              <a16:creationId xmlns:a16="http://schemas.microsoft.com/office/drawing/2014/main" id="{AE6AABDA-36E9-48AF-82EB-BE583E18B9A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4" name="Text Box 16">
          <a:extLst>
            <a:ext uri="{FF2B5EF4-FFF2-40B4-BE49-F238E27FC236}">
              <a16:creationId xmlns:a16="http://schemas.microsoft.com/office/drawing/2014/main" id="{9500F5E0-45C0-4479-A509-4DD271B9B556}"/>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5" name="Text Box 17">
          <a:extLst>
            <a:ext uri="{FF2B5EF4-FFF2-40B4-BE49-F238E27FC236}">
              <a16:creationId xmlns:a16="http://schemas.microsoft.com/office/drawing/2014/main" id="{43D809C7-AF9A-4310-A324-0EB867B87E14}"/>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6" name="Text Box 18">
          <a:extLst>
            <a:ext uri="{FF2B5EF4-FFF2-40B4-BE49-F238E27FC236}">
              <a16:creationId xmlns:a16="http://schemas.microsoft.com/office/drawing/2014/main" id="{A7D1D0FA-6B7A-46D0-81B3-D930E1CEAD7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7" name="Text Box 19">
          <a:extLst>
            <a:ext uri="{FF2B5EF4-FFF2-40B4-BE49-F238E27FC236}">
              <a16:creationId xmlns:a16="http://schemas.microsoft.com/office/drawing/2014/main" id="{19D89800-46FC-40FA-ADF2-FD0CD0A22D97}"/>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28" name="Text Box 15">
          <a:extLst>
            <a:ext uri="{FF2B5EF4-FFF2-40B4-BE49-F238E27FC236}">
              <a16:creationId xmlns:a16="http://schemas.microsoft.com/office/drawing/2014/main" id="{F4E998E7-84C8-4FD9-A12A-0AF795AC4A2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29" name="Text Box 16">
          <a:extLst>
            <a:ext uri="{FF2B5EF4-FFF2-40B4-BE49-F238E27FC236}">
              <a16:creationId xmlns:a16="http://schemas.microsoft.com/office/drawing/2014/main" id="{6187353B-0135-4817-8F3C-12F39505ADF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0" name="Text Box 17">
          <a:extLst>
            <a:ext uri="{FF2B5EF4-FFF2-40B4-BE49-F238E27FC236}">
              <a16:creationId xmlns:a16="http://schemas.microsoft.com/office/drawing/2014/main" id="{BB6199A8-BEAA-496C-9D74-FE313C710B2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1" name="Text Box 18">
          <a:extLst>
            <a:ext uri="{FF2B5EF4-FFF2-40B4-BE49-F238E27FC236}">
              <a16:creationId xmlns:a16="http://schemas.microsoft.com/office/drawing/2014/main" id="{ECBC41D5-14F4-46C9-8B18-F87E811D243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2" name="Text Box 19">
          <a:extLst>
            <a:ext uri="{FF2B5EF4-FFF2-40B4-BE49-F238E27FC236}">
              <a16:creationId xmlns:a16="http://schemas.microsoft.com/office/drawing/2014/main" id="{DF5DF517-A7AE-4B1F-B852-B4C868738D7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3" name="Text Box 16">
          <a:extLst>
            <a:ext uri="{FF2B5EF4-FFF2-40B4-BE49-F238E27FC236}">
              <a16:creationId xmlns:a16="http://schemas.microsoft.com/office/drawing/2014/main" id="{E3DA81CC-E757-4105-A055-6039E89F235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4" name="Text Box 17">
          <a:extLst>
            <a:ext uri="{FF2B5EF4-FFF2-40B4-BE49-F238E27FC236}">
              <a16:creationId xmlns:a16="http://schemas.microsoft.com/office/drawing/2014/main" id="{ABF36C92-D921-4AC8-A5C8-B4D3AB87184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5" name="Text Box 18">
          <a:extLst>
            <a:ext uri="{FF2B5EF4-FFF2-40B4-BE49-F238E27FC236}">
              <a16:creationId xmlns:a16="http://schemas.microsoft.com/office/drawing/2014/main" id="{DA08045F-A456-4531-9FE5-D04CFC0AF2B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6" name="Text Box 16">
          <a:extLst>
            <a:ext uri="{FF2B5EF4-FFF2-40B4-BE49-F238E27FC236}">
              <a16:creationId xmlns:a16="http://schemas.microsoft.com/office/drawing/2014/main" id="{8A40B89B-2AF9-4462-BE5C-15C5F503FF4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7" name="Text Box 17">
          <a:extLst>
            <a:ext uri="{FF2B5EF4-FFF2-40B4-BE49-F238E27FC236}">
              <a16:creationId xmlns:a16="http://schemas.microsoft.com/office/drawing/2014/main" id="{34753E9C-CB41-4574-A2AC-41D379E88D9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8" name="Text Box 18">
          <a:extLst>
            <a:ext uri="{FF2B5EF4-FFF2-40B4-BE49-F238E27FC236}">
              <a16:creationId xmlns:a16="http://schemas.microsoft.com/office/drawing/2014/main" id="{9D616DCD-5363-4832-9FD5-0C1A131DE11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9" name="Text Box 19">
          <a:extLst>
            <a:ext uri="{FF2B5EF4-FFF2-40B4-BE49-F238E27FC236}">
              <a16:creationId xmlns:a16="http://schemas.microsoft.com/office/drawing/2014/main" id="{1A0B78B7-CB52-4737-94B2-71269CCA22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0" name="Text Box 16">
          <a:extLst>
            <a:ext uri="{FF2B5EF4-FFF2-40B4-BE49-F238E27FC236}">
              <a16:creationId xmlns:a16="http://schemas.microsoft.com/office/drawing/2014/main" id="{2DE5EAA3-958D-4B92-8761-78D88561801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1" name="Text Box 17">
          <a:extLst>
            <a:ext uri="{FF2B5EF4-FFF2-40B4-BE49-F238E27FC236}">
              <a16:creationId xmlns:a16="http://schemas.microsoft.com/office/drawing/2014/main" id="{E3F2221A-EE0C-4FB4-9DA4-1FC3BF0E3FC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2" name="Text Box 18">
          <a:extLst>
            <a:ext uri="{FF2B5EF4-FFF2-40B4-BE49-F238E27FC236}">
              <a16:creationId xmlns:a16="http://schemas.microsoft.com/office/drawing/2014/main" id="{DD89F16A-A280-48C5-9877-2CF28153D1C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3" name="Text Box 19">
          <a:extLst>
            <a:ext uri="{FF2B5EF4-FFF2-40B4-BE49-F238E27FC236}">
              <a16:creationId xmlns:a16="http://schemas.microsoft.com/office/drawing/2014/main" id="{124DC572-3F18-4C6A-9064-80BBF632615B}"/>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444" name="Text Box 15">
          <a:extLst>
            <a:ext uri="{FF2B5EF4-FFF2-40B4-BE49-F238E27FC236}">
              <a16:creationId xmlns:a16="http://schemas.microsoft.com/office/drawing/2014/main" id="{32C94390-27B0-4DBA-8A7C-1D714A4323D5}"/>
            </a:ext>
          </a:extLst>
        </xdr:cNvPr>
        <xdr:cNvSpPr txBox="1">
          <a:spLocks noChangeArrowheads="1"/>
        </xdr:cNvSpPr>
      </xdr:nvSpPr>
      <xdr:spPr bwMode="auto">
        <a:xfrm>
          <a:off x="4743450" y="45853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45" name="Text Box 15">
          <a:extLst>
            <a:ext uri="{FF2B5EF4-FFF2-40B4-BE49-F238E27FC236}">
              <a16:creationId xmlns:a16="http://schemas.microsoft.com/office/drawing/2014/main" id="{A1F70294-A742-4BE9-8620-325C49D7B6B9}"/>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46" name="Text Box 15">
          <a:extLst>
            <a:ext uri="{FF2B5EF4-FFF2-40B4-BE49-F238E27FC236}">
              <a16:creationId xmlns:a16="http://schemas.microsoft.com/office/drawing/2014/main" id="{7F798A3B-271E-40B6-A0DE-A287B71C6188}"/>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47" name="Text Box 15">
          <a:extLst>
            <a:ext uri="{FF2B5EF4-FFF2-40B4-BE49-F238E27FC236}">
              <a16:creationId xmlns:a16="http://schemas.microsoft.com/office/drawing/2014/main" id="{DAFA4477-1BB9-4B51-ABB9-3AD76D2F2B0E}"/>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48" name="Text Box 15">
          <a:extLst>
            <a:ext uri="{FF2B5EF4-FFF2-40B4-BE49-F238E27FC236}">
              <a16:creationId xmlns:a16="http://schemas.microsoft.com/office/drawing/2014/main" id="{9DDAED6F-F4A3-4768-B582-6FB9F3DDFA8C}"/>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3449" name="Text Box 15">
          <a:extLst>
            <a:ext uri="{FF2B5EF4-FFF2-40B4-BE49-F238E27FC236}">
              <a16:creationId xmlns:a16="http://schemas.microsoft.com/office/drawing/2014/main" id="{FAC6B15B-4522-4C22-BB5F-B4CADD761F5B}"/>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0" name="Text Box 16">
          <a:extLst>
            <a:ext uri="{FF2B5EF4-FFF2-40B4-BE49-F238E27FC236}">
              <a16:creationId xmlns:a16="http://schemas.microsoft.com/office/drawing/2014/main" id="{88AC5E41-4B85-4070-9EF6-8E1D0566B5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1" name="Text Box 17">
          <a:extLst>
            <a:ext uri="{FF2B5EF4-FFF2-40B4-BE49-F238E27FC236}">
              <a16:creationId xmlns:a16="http://schemas.microsoft.com/office/drawing/2014/main" id="{29CC4777-FD60-41F4-9DF7-8EE3AA8E1BA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2" name="Text Box 18">
          <a:extLst>
            <a:ext uri="{FF2B5EF4-FFF2-40B4-BE49-F238E27FC236}">
              <a16:creationId xmlns:a16="http://schemas.microsoft.com/office/drawing/2014/main" id="{EADC8782-256C-48F9-85E8-761884AAD3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3" name="Text Box 19">
          <a:extLst>
            <a:ext uri="{FF2B5EF4-FFF2-40B4-BE49-F238E27FC236}">
              <a16:creationId xmlns:a16="http://schemas.microsoft.com/office/drawing/2014/main" id="{131C288E-54AC-4B1D-AFB7-AECB8D793F5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4" name="Text Box 16">
          <a:extLst>
            <a:ext uri="{FF2B5EF4-FFF2-40B4-BE49-F238E27FC236}">
              <a16:creationId xmlns:a16="http://schemas.microsoft.com/office/drawing/2014/main" id="{ED6629F4-F1A0-460E-997B-AF734003A8DD}"/>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5" name="Text Box 17">
          <a:extLst>
            <a:ext uri="{FF2B5EF4-FFF2-40B4-BE49-F238E27FC236}">
              <a16:creationId xmlns:a16="http://schemas.microsoft.com/office/drawing/2014/main" id="{256B504A-C9C1-4C7E-9BE7-FE74CF527BA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6" name="Text Box 18">
          <a:extLst>
            <a:ext uri="{FF2B5EF4-FFF2-40B4-BE49-F238E27FC236}">
              <a16:creationId xmlns:a16="http://schemas.microsoft.com/office/drawing/2014/main" id="{643F2E4E-CEE9-4A63-8C17-236257EF312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7" name="Text Box 19">
          <a:extLst>
            <a:ext uri="{FF2B5EF4-FFF2-40B4-BE49-F238E27FC236}">
              <a16:creationId xmlns:a16="http://schemas.microsoft.com/office/drawing/2014/main" id="{A44FB97F-E022-4F0F-92F8-02916D9980B4}"/>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8" name="Text Box 16">
          <a:extLst>
            <a:ext uri="{FF2B5EF4-FFF2-40B4-BE49-F238E27FC236}">
              <a16:creationId xmlns:a16="http://schemas.microsoft.com/office/drawing/2014/main" id="{9834FF92-C2CB-422B-BA7D-923AE1F0088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9" name="Text Box 17">
          <a:extLst>
            <a:ext uri="{FF2B5EF4-FFF2-40B4-BE49-F238E27FC236}">
              <a16:creationId xmlns:a16="http://schemas.microsoft.com/office/drawing/2014/main" id="{2AF77D6F-159F-4FE4-9A16-415FAD9B462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0" name="Text Box 18">
          <a:extLst>
            <a:ext uri="{FF2B5EF4-FFF2-40B4-BE49-F238E27FC236}">
              <a16:creationId xmlns:a16="http://schemas.microsoft.com/office/drawing/2014/main" id="{8BE85891-F1DE-42E6-8063-62052F700451}"/>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1" name="Text Box 19">
          <a:extLst>
            <a:ext uri="{FF2B5EF4-FFF2-40B4-BE49-F238E27FC236}">
              <a16:creationId xmlns:a16="http://schemas.microsoft.com/office/drawing/2014/main" id="{D4C31235-39A9-42C1-BD2C-3BCB1F8CCEA3}"/>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62" name="Text Box 15">
          <a:extLst>
            <a:ext uri="{FF2B5EF4-FFF2-40B4-BE49-F238E27FC236}">
              <a16:creationId xmlns:a16="http://schemas.microsoft.com/office/drawing/2014/main" id="{F61F27EA-63DC-49B0-9E34-61AC55C0FD6D}"/>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3" name="Text Box 16">
          <a:extLst>
            <a:ext uri="{FF2B5EF4-FFF2-40B4-BE49-F238E27FC236}">
              <a16:creationId xmlns:a16="http://schemas.microsoft.com/office/drawing/2014/main" id="{8D660DA8-8D96-4EAC-A73A-E891F3C3441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4" name="Text Box 17">
          <a:extLst>
            <a:ext uri="{FF2B5EF4-FFF2-40B4-BE49-F238E27FC236}">
              <a16:creationId xmlns:a16="http://schemas.microsoft.com/office/drawing/2014/main" id="{D9B89B9A-B836-425A-ABC2-8AA54A226C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5" name="Text Box 18">
          <a:extLst>
            <a:ext uri="{FF2B5EF4-FFF2-40B4-BE49-F238E27FC236}">
              <a16:creationId xmlns:a16="http://schemas.microsoft.com/office/drawing/2014/main" id="{7A8D76FC-875E-450D-9A13-AEEB1EF5A19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6" name="Text Box 19">
          <a:extLst>
            <a:ext uri="{FF2B5EF4-FFF2-40B4-BE49-F238E27FC236}">
              <a16:creationId xmlns:a16="http://schemas.microsoft.com/office/drawing/2014/main" id="{24ADBB0F-EFF5-4F5B-85C3-3F1489CBBF0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504825</xdr:rowOff>
    </xdr:from>
    <xdr:ext cx="95250" cy="442269"/>
    <xdr:sp macro="" textlink="">
      <xdr:nvSpPr>
        <xdr:cNvPr id="3467" name="Text Box 15">
          <a:extLst>
            <a:ext uri="{FF2B5EF4-FFF2-40B4-BE49-F238E27FC236}">
              <a16:creationId xmlns:a16="http://schemas.microsoft.com/office/drawing/2014/main" id="{8D336D89-7543-492E-8937-83B70CF6D36E}"/>
            </a:ext>
          </a:extLst>
        </xdr:cNvPr>
        <xdr:cNvSpPr txBox="1">
          <a:spLocks noChangeArrowheads="1"/>
        </xdr:cNvSpPr>
      </xdr:nvSpPr>
      <xdr:spPr bwMode="auto">
        <a:xfrm>
          <a:off x="14363700" y="47339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8" name="Text Box 16">
          <a:extLst>
            <a:ext uri="{FF2B5EF4-FFF2-40B4-BE49-F238E27FC236}">
              <a16:creationId xmlns:a16="http://schemas.microsoft.com/office/drawing/2014/main" id="{5909CE36-C2A6-4C69-BEDA-FBDA68E90C5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9" name="Text Box 17">
          <a:extLst>
            <a:ext uri="{FF2B5EF4-FFF2-40B4-BE49-F238E27FC236}">
              <a16:creationId xmlns:a16="http://schemas.microsoft.com/office/drawing/2014/main" id="{52DD6AD7-D777-4259-AB3A-0E58AC2F957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70" name="Text Box 18">
          <a:extLst>
            <a:ext uri="{FF2B5EF4-FFF2-40B4-BE49-F238E27FC236}">
              <a16:creationId xmlns:a16="http://schemas.microsoft.com/office/drawing/2014/main" id="{0177CF48-DB26-4BDE-B461-6126D6184FC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1" name="Text Box 16">
          <a:extLst>
            <a:ext uri="{FF2B5EF4-FFF2-40B4-BE49-F238E27FC236}">
              <a16:creationId xmlns:a16="http://schemas.microsoft.com/office/drawing/2014/main" id="{4B0DFF74-CA1A-43C3-B688-1782C2AF6E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2" name="Text Box 17">
          <a:extLst>
            <a:ext uri="{FF2B5EF4-FFF2-40B4-BE49-F238E27FC236}">
              <a16:creationId xmlns:a16="http://schemas.microsoft.com/office/drawing/2014/main" id="{7728F728-17D2-4F67-A19A-76E9504FCD8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3" name="Text Box 18">
          <a:extLst>
            <a:ext uri="{FF2B5EF4-FFF2-40B4-BE49-F238E27FC236}">
              <a16:creationId xmlns:a16="http://schemas.microsoft.com/office/drawing/2014/main" id="{851752E4-E7B7-4D70-A61D-C84790C7687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4" name="Text Box 19">
          <a:extLst>
            <a:ext uri="{FF2B5EF4-FFF2-40B4-BE49-F238E27FC236}">
              <a16:creationId xmlns:a16="http://schemas.microsoft.com/office/drawing/2014/main" id="{562876A3-9BEE-4E3A-8981-5AAD39813BC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5" name="Text Box 16">
          <a:extLst>
            <a:ext uri="{FF2B5EF4-FFF2-40B4-BE49-F238E27FC236}">
              <a16:creationId xmlns:a16="http://schemas.microsoft.com/office/drawing/2014/main" id="{72AD2B57-D198-4269-AD48-AF95A90AD40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6" name="Text Box 17">
          <a:extLst>
            <a:ext uri="{FF2B5EF4-FFF2-40B4-BE49-F238E27FC236}">
              <a16:creationId xmlns:a16="http://schemas.microsoft.com/office/drawing/2014/main" id="{A34E26D2-DB7A-407F-992F-27195D94CF1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7" name="Text Box 18">
          <a:extLst>
            <a:ext uri="{FF2B5EF4-FFF2-40B4-BE49-F238E27FC236}">
              <a16:creationId xmlns:a16="http://schemas.microsoft.com/office/drawing/2014/main" id="{3C7B5CE0-23B5-446D-827F-366BC6811C6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478" name="Text Box 15">
          <a:extLst>
            <a:ext uri="{FF2B5EF4-FFF2-40B4-BE49-F238E27FC236}">
              <a16:creationId xmlns:a16="http://schemas.microsoft.com/office/drawing/2014/main" id="{B2D54A9D-79FF-4E9B-81FF-5B0C47B85A87}"/>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79" name="Text Box 16">
          <a:extLst>
            <a:ext uri="{FF2B5EF4-FFF2-40B4-BE49-F238E27FC236}">
              <a16:creationId xmlns:a16="http://schemas.microsoft.com/office/drawing/2014/main" id="{73EB77B3-9655-48FE-9871-08418959FE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0" name="Text Box 17">
          <a:extLst>
            <a:ext uri="{FF2B5EF4-FFF2-40B4-BE49-F238E27FC236}">
              <a16:creationId xmlns:a16="http://schemas.microsoft.com/office/drawing/2014/main" id="{A9BD663A-F162-49ED-A686-0848E2AF258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1" name="Text Box 18">
          <a:extLst>
            <a:ext uri="{FF2B5EF4-FFF2-40B4-BE49-F238E27FC236}">
              <a16:creationId xmlns:a16="http://schemas.microsoft.com/office/drawing/2014/main" id="{79EFA2A8-0548-44A9-8919-17751E915A7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2" name="Text Box 19">
          <a:extLst>
            <a:ext uri="{FF2B5EF4-FFF2-40B4-BE49-F238E27FC236}">
              <a16:creationId xmlns:a16="http://schemas.microsoft.com/office/drawing/2014/main" id="{176B3C7E-6045-47C5-A92D-5F0D37543E3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3" name="Text Box 16">
          <a:extLst>
            <a:ext uri="{FF2B5EF4-FFF2-40B4-BE49-F238E27FC236}">
              <a16:creationId xmlns:a16="http://schemas.microsoft.com/office/drawing/2014/main" id="{90AF5A19-AABF-495C-AA2D-9DEEEE677C5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4" name="Text Box 17">
          <a:extLst>
            <a:ext uri="{FF2B5EF4-FFF2-40B4-BE49-F238E27FC236}">
              <a16:creationId xmlns:a16="http://schemas.microsoft.com/office/drawing/2014/main" id="{4B99E6E8-10D1-47FA-834E-4D5BCE014559}"/>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5" name="Text Box 18">
          <a:extLst>
            <a:ext uri="{FF2B5EF4-FFF2-40B4-BE49-F238E27FC236}">
              <a16:creationId xmlns:a16="http://schemas.microsoft.com/office/drawing/2014/main" id="{6DBDD380-485F-43EF-8346-304ED21BF88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6" name="Text Box 19">
          <a:extLst>
            <a:ext uri="{FF2B5EF4-FFF2-40B4-BE49-F238E27FC236}">
              <a16:creationId xmlns:a16="http://schemas.microsoft.com/office/drawing/2014/main" id="{EE5BEA4E-5681-4B89-9CEA-569AD420725A}"/>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7" name="Text Box 16">
          <a:extLst>
            <a:ext uri="{FF2B5EF4-FFF2-40B4-BE49-F238E27FC236}">
              <a16:creationId xmlns:a16="http://schemas.microsoft.com/office/drawing/2014/main" id="{F7142D0F-BE09-45E8-92F2-89DB2DFA7D5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8" name="Text Box 17">
          <a:extLst>
            <a:ext uri="{FF2B5EF4-FFF2-40B4-BE49-F238E27FC236}">
              <a16:creationId xmlns:a16="http://schemas.microsoft.com/office/drawing/2014/main" id="{8A920C09-42CF-46A2-9870-86E7ED2F2A88}"/>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9" name="Text Box 18">
          <a:extLst>
            <a:ext uri="{FF2B5EF4-FFF2-40B4-BE49-F238E27FC236}">
              <a16:creationId xmlns:a16="http://schemas.microsoft.com/office/drawing/2014/main" id="{D2942D72-3F14-4327-916B-7E48C25AF88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90" name="Text Box 19">
          <a:extLst>
            <a:ext uri="{FF2B5EF4-FFF2-40B4-BE49-F238E27FC236}">
              <a16:creationId xmlns:a16="http://schemas.microsoft.com/office/drawing/2014/main" id="{34EE26D3-3B17-4C83-A4A0-705AB6A75AAE}"/>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91" name="Text Box 15">
          <a:extLst>
            <a:ext uri="{FF2B5EF4-FFF2-40B4-BE49-F238E27FC236}">
              <a16:creationId xmlns:a16="http://schemas.microsoft.com/office/drawing/2014/main" id="{1675D41A-E19F-47A9-AEC5-3108BDEA603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2" name="Text Box 16">
          <a:extLst>
            <a:ext uri="{FF2B5EF4-FFF2-40B4-BE49-F238E27FC236}">
              <a16:creationId xmlns:a16="http://schemas.microsoft.com/office/drawing/2014/main" id="{FD639F85-2C42-46AB-B1B2-B42DF17B84E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3" name="Text Box 17">
          <a:extLst>
            <a:ext uri="{FF2B5EF4-FFF2-40B4-BE49-F238E27FC236}">
              <a16:creationId xmlns:a16="http://schemas.microsoft.com/office/drawing/2014/main" id="{FE56C6A3-B229-4BBE-A2EF-E20CC4C42FA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4" name="Text Box 18">
          <a:extLst>
            <a:ext uri="{FF2B5EF4-FFF2-40B4-BE49-F238E27FC236}">
              <a16:creationId xmlns:a16="http://schemas.microsoft.com/office/drawing/2014/main" id="{CC1CA9D3-8DFE-4880-91A4-19559316C90E}"/>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5" name="Text Box 19">
          <a:extLst>
            <a:ext uri="{FF2B5EF4-FFF2-40B4-BE49-F238E27FC236}">
              <a16:creationId xmlns:a16="http://schemas.microsoft.com/office/drawing/2014/main" id="{3DE87A31-61B3-47E9-A4B9-984B8822200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6" name="Text Box 16">
          <a:extLst>
            <a:ext uri="{FF2B5EF4-FFF2-40B4-BE49-F238E27FC236}">
              <a16:creationId xmlns:a16="http://schemas.microsoft.com/office/drawing/2014/main" id="{311614DE-0DE7-419A-A7F9-91027E59EC1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7" name="Text Box 17">
          <a:extLst>
            <a:ext uri="{FF2B5EF4-FFF2-40B4-BE49-F238E27FC236}">
              <a16:creationId xmlns:a16="http://schemas.microsoft.com/office/drawing/2014/main" id="{D6096127-446F-4279-9941-CA3C44973E3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3498" name="Text Box 18">
          <a:extLst>
            <a:ext uri="{FF2B5EF4-FFF2-40B4-BE49-F238E27FC236}">
              <a16:creationId xmlns:a16="http://schemas.microsoft.com/office/drawing/2014/main" id="{281F3F68-2A08-4461-BF6B-D1A6C8A14E50}"/>
            </a:ext>
          </a:extLst>
        </xdr:cNvPr>
        <xdr:cNvSpPr txBox="1">
          <a:spLocks noChangeArrowheads="1"/>
        </xdr:cNvSpPr>
      </xdr:nvSpPr>
      <xdr:spPr bwMode="auto">
        <a:xfrm>
          <a:off x="14355762" y="4772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99" name="Text Box 16">
          <a:extLst>
            <a:ext uri="{FF2B5EF4-FFF2-40B4-BE49-F238E27FC236}">
              <a16:creationId xmlns:a16="http://schemas.microsoft.com/office/drawing/2014/main" id="{956819A5-5DE5-43DE-890B-9F0CAADFD4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0" name="Text Box 17">
          <a:extLst>
            <a:ext uri="{FF2B5EF4-FFF2-40B4-BE49-F238E27FC236}">
              <a16:creationId xmlns:a16="http://schemas.microsoft.com/office/drawing/2014/main" id="{62906131-B29A-4E67-B734-09B92DDD45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1" name="Text Box 18">
          <a:extLst>
            <a:ext uri="{FF2B5EF4-FFF2-40B4-BE49-F238E27FC236}">
              <a16:creationId xmlns:a16="http://schemas.microsoft.com/office/drawing/2014/main" id="{BD09DA7F-21C7-4A58-BDF9-C90E35D0FED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2" name="Text Box 19">
          <a:extLst>
            <a:ext uri="{FF2B5EF4-FFF2-40B4-BE49-F238E27FC236}">
              <a16:creationId xmlns:a16="http://schemas.microsoft.com/office/drawing/2014/main" id="{AD2D1B51-9BA4-44B3-BCCA-04F701E905FC}"/>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3" name="Text Box 16">
          <a:extLst>
            <a:ext uri="{FF2B5EF4-FFF2-40B4-BE49-F238E27FC236}">
              <a16:creationId xmlns:a16="http://schemas.microsoft.com/office/drawing/2014/main" id="{9C8D466E-823F-48DC-AB85-A10DD8E3B8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04" name="Text Box 15">
          <a:extLst>
            <a:ext uri="{FF2B5EF4-FFF2-40B4-BE49-F238E27FC236}">
              <a16:creationId xmlns:a16="http://schemas.microsoft.com/office/drawing/2014/main" id="{44F51C94-5003-4F14-BD5F-20C6D8728D2B}"/>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505" name="Text Box 15">
          <a:extLst>
            <a:ext uri="{FF2B5EF4-FFF2-40B4-BE49-F238E27FC236}">
              <a16:creationId xmlns:a16="http://schemas.microsoft.com/office/drawing/2014/main" id="{7FF4CCE4-A0BB-4B5A-9F1E-B9A3B6858326}"/>
            </a:ext>
          </a:extLst>
        </xdr:cNvPr>
        <xdr:cNvSpPr txBox="1">
          <a:spLocks noChangeArrowheads="1"/>
        </xdr:cNvSpPr>
      </xdr:nvSpPr>
      <xdr:spPr bwMode="auto">
        <a:xfrm>
          <a:off x="4743450" y="48082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06" name="Text Box 15">
          <a:extLst>
            <a:ext uri="{FF2B5EF4-FFF2-40B4-BE49-F238E27FC236}">
              <a16:creationId xmlns:a16="http://schemas.microsoft.com/office/drawing/2014/main" id="{95604BDC-F073-40C7-864D-F5D4911B7B78}"/>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07" name="Text Box 15">
          <a:extLst>
            <a:ext uri="{FF2B5EF4-FFF2-40B4-BE49-F238E27FC236}">
              <a16:creationId xmlns:a16="http://schemas.microsoft.com/office/drawing/2014/main" id="{3E116863-701B-4A9A-82AD-EC9267E7F3FB}"/>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08" name="Text Box 15">
          <a:extLst>
            <a:ext uri="{FF2B5EF4-FFF2-40B4-BE49-F238E27FC236}">
              <a16:creationId xmlns:a16="http://schemas.microsoft.com/office/drawing/2014/main" id="{50AE849C-C77F-4CDE-A5DA-015B0878368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09" name="Text Box 15">
          <a:extLst>
            <a:ext uri="{FF2B5EF4-FFF2-40B4-BE49-F238E27FC236}">
              <a16:creationId xmlns:a16="http://schemas.microsoft.com/office/drawing/2014/main" id="{40909DAF-BF4E-4809-9818-497265F606EC}"/>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10" name="Text Box 15">
          <a:extLst>
            <a:ext uri="{FF2B5EF4-FFF2-40B4-BE49-F238E27FC236}">
              <a16:creationId xmlns:a16="http://schemas.microsoft.com/office/drawing/2014/main" id="{1F9C0CBF-C818-45E0-8AC0-A40A4BE2E586}"/>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1" name="Text Box 16">
          <a:extLst>
            <a:ext uri="{FF2B5EF4-FFF2-40B4-BE49-F238E27FC236}">
              <a16:creationId xmlns:a16="http://schemas.microsoft.com/office/drawing/2014/main" id="{1FBDF7F6-D9D8-4AED-BC29-C98CCE8FD9A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2" name="Text Box 17">
          <a:extLst>
            <a:ext uri="{FF2B5EF4-FFF2-40B4-BE49-F238E27FC236}">
              <a16:creationId xmlns:a16="http://schemas.microsoft.com/office/drawing/2014/main" id="{D717F43C-50C4-48BE-9FCB-CB52B4B0B2C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3" name="Text Box 18">
          <a:extLst>
            <a:ext uri="{FF2B5EF4-FFF2-40B4-BE49-F238E27FC236}">
              <a16:creationId xmlns:a16="http://schemas.microsoft.com/office/drawing/2014/main" id="{0E7E8F09-8FDC-418A-A22F-EAEA75C91A8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4" name="Text Box 19">
          <a:extLst>
            <a:ext uri="{FF2B5EF4-FFF2-40B4-BE49-F238E27FC236}">
              <a16:creationId xmlns:a16="http://schemas.microsoft.com/office/drawing/2014/main" id="{414D36BD-E3B3-49B3-B911-7E7549D3D99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5" name="Text Box 16">
          <a:extLst>
            <a:ext uri="{FF2B5EF4-FFF2-40B4-BE49-F238E27FC236}">
              <a16:creationId xmlns:a16="http://schemas.microsoft.com/office/drawing/2014/main" id="{4548D31E-41FB-488C-B3C5-62FBB51479D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6" name="Text Box 17">
          <a:extLst>
            <a:ext uri="{FF2B5EF4-FFF2-40B4-BE49-F238E27FC236}">
              <a16:creationId xmlns:a16="http://schemas.microsoft.com/office/drawing/2014/main" id="{621F443B-AFF6-4064-9EC7-F4B7D9AB2DD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7" name="Text Box 18">
          <a:extLst>
            <a:ext uri="{FF2B5EF4-FFF2-40B4-BE49-F238E27FC236}">
              <a16:creationId xmlns:a16="http://schemas.microsoft.com/office/drawing/2014/main" id="{D12F5358-9209-4B90-8F1C-28100121491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8" name="Text Box 19">
          <a:extLst>
            <a:ext uri="{FF2B5EF4-FFF2-40B4-BE49-F238E27FC236}">
              <a16:creationId xmlns:a16="http://schemas.microsoft.com/office/drawing/2014/main" id="{3CFB6339-630D-40B7-A967-F7A298E8F587}"/>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19" name="Text Box 16">
          <a:extLst>
            <a:ext uri="{FF2B5EF4-FFF2-40B4-BE49-F238E27FC236}">
              <a16:creationId xmlns:a16="http://schemas.microsoft.com/office/drawing/2014/main" id="{94968345-DF0F-440F-8288-2D7090E9DA91}"/>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0" name="Text Box 17">
          <a:extLst>
            <a:ext uri="{FF2B5EF4-FFF2-40B4-BE49-F238E27FC236}">
              <a16:creationId xmlns:a16="http://schemas.microsoft.com/office/drawing/2014/main" id="{C7CEB69E-E353-4EB7-9447-D181F65D32E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1" name="Text Box 18">
          <a:extLst>
            <a:ext uri="{FF2B5EF4-FFF2-40B4-BE49-F238E27FC236}">
              <a16:creationId xmlns:a16="http://schemas.microsoft.com/office/drawing/2014/main" id="{C6FA7F96-0D79-41E8-9F86-2C3FCC6E32B6}"/>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2" name="Text Box 19">
          <a:extLst>
            <a:ext uri="{FF2B5EF4-FFF2-40B4-BE49-F238E27FC236}">
              <a16:creationId xmlns:a16="http://schemas.microsoft.com/office/drawing/2014/main" id="{BDCCFFD8-92B1-410F-8A71-D1E5A7CE67D5}"/>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23" name="Text Box 15">
          <a:extLst>
            <a:ext uri="{FF2B5EF4-FFF2-40B4-BE49-F238E27FC236}">
              <a16:creationId xmlns:a16="http://schemas.microsoft.com/office/drawing/2014/main" id="{95113697-7026-42EE-A2CE-7F94D528D64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4" name="Text Box 16">
          <a:extLst>
            <a:ext uri="{FF2B5EF4-FFF2-40B4-BE49-F238E27FC236}">
              <a16:creationId xmlns:a16="http://schemas.microsoft.com/office/drawing/2014/main" id="{B76EB24A-2398-4368-84BF-49993A5517AD}"/>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5" name="Text Box 17">
          <a:extLst>
            <a:ext uri="{FF2B5EF4-FFF2-40B4-BE49-F238E27FC236}">
              <a16:creationId xmlns:a16="http://schemas.microsoft.com/office/drawing/2014/main" id="{2558E169-BEFE-4D60-97E1-155E2548F5A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6" name="Text Box 18">
          <a:extLst>
            <a:ext uri="{FF2B5EF4-FFF2-40B4-BE49-F238E27FC236}">
              <a16:creationId xmlns:a16="http://schemas.microsoft.com/office/drawing/2014/main" id="{448E6E19-BE02-4831-81F9-AC9BFB1DE012}"/>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7" name="Text Box 19">
          <a:extLst>
            <a:ext uri="{FF2B5EF4-FFF2-40B4-BE49-F238E27FC236}">
              <a16:creationId xmlns:a16="http://schemas.microsoft.com/office/drawing/2014/main" id="{CF87D484-1C18-427A-B2E5-1F304DFD3EC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8" name="Text Box 16">
          <a:extLst>
            <a:ext uri="{FF2B5EF4-FFF2-40B4-BE49-F238E27FC236}">
              <a16:creationId xmlns:a16="http://schemas.microsoft.com/office/drawing/2014/main" id="{ADA5D2D0-8061-4AFC-8442-0FC8A24B896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9" name="Text Box 17">
          <a:extLst>
            <a:ext uri="{FF2B5EF4-FFF2-40B4-BE49-F238E27FC236}">
              <a16:creationId xmlns:a16="http://schemas.microsoft.com/office/drawing/2014/main" id="{6F9FCBEA-6E53-40CD-9DDD-2EBD075A68A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30" name="Text Box 18">
          <a:extLst>
            <a:ext uri="{FF2B5EF4-FFF2-40B4-BE49-F238E27FC236}">
              <a16:creationId xmlns:a16="http://schemas.microsoft.com/office/drawing/2014/main" id="{44C60097-F69C-4D51-BE52-25590B0F2CB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1" name="Text Box 16">
          <a:extLst>
            <a:ext uri="{FF2B5EF4-FFF2-40B4-BE49-F238E27FC236}">
              <a16:creationId xmlns:a16="http://schemas.microsoft.com/office/drawing/2014/main" id="{51B04730-246A-452A-BBB5-1ACACD596EE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2" name="Text Box 17">
          <a:extLst>
            <a:ext uri="{FF2B5EF4-FFF2-40B4-BE49-F238E27FC236}">
              <a16:creationId xmlns:a16="http://schemas.microsoft.com/office/drawing/2014/main" id="{55F6E6B7-1761-491F-A260-ABBD6511B65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3" name="Text Box 18">
          <a:extLst>
            <a:ext uri="{FF2B5EF4-FFF2-40B4-BE49-F238E27FC236}">
              <a16:creationId xmlns:a16="http://schemas.microsoft.com/office/drawing/2014/main" id="{4110A4F9-12C5-4251-88F8-4DF802AEC26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4" name="Text Box 19">
          <a:extLst>
            <a:ext uri="{FF2B5EF4-FFF2-40B4-BE49-F238E27FC236}">
              <a16:creationId xmlns:a16="http://schemas.microsoft.com/office/drawing/2014/main" id="{B4404759-919A-4B0F-AB90-9A9863B86FB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5" name="Text Box 16">
          <a:extLst>
            <a:ext uri="{FF2B5EF4-FFF2-40B4-BE49-F238E27FC236}">
              <a16:creationId xmlns:a16="http://schemas.microsoft.com/office/drawing/2014/main" id="{2C14C4D6-F28E-481B-AE74-35E8EB994F0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6" name="Text Box 17">
          <a:extLst>
            <a:ext uri="{FF2B5EF4-FFF2-40B4-BE49-F238E27FC236}">
              <a16:creationId xmlns:a16="http://schemas.microsoft.com/office/drawing/2014/main" id="{CE1D99EB-1499-414C-8C6C-3AA35067BBC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7" name="Text Box 18">
          <a:extLst>
            <a:ext uri="{FF2B5EF4-FFF2-40B4-BE49-F238E27FC236}">
              <a16:creationId xmlns:a16="http://schemas.microsoft.com/office/drawing/2014/main" id="{789C4844-0B3C-4A4B-8A28-E619DD0437BA}"/>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8" name="Text Box 19">
          <a:extLst>
            <a:ext uri="{FF2B5EF4-FFF2-40B4-BE49-F238E27FC236}">
              <a16:creationId xmlns:a16="http://schemas.microsoft.com/office/drawing/2014/main" id="{760C88AA-ED18-4C29-935C-B75B0C1519C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539" name="Text Box 15">
          <a:extLst>
            <a:ext uri="{FF2B5EF4-FFF2-40B4-BE49-F238E27FC236}">
              <a16:creationId xmlns:a16="http://schemas.microsoft.com/office/drawing/2014/main" id="{F8D580DD-2947-481C-9209-9231215BC64C}"/>
            </a:ext>
          </a:extLst>
        </xdr:cNvPr>
        <xdr:cNvSpPr txBox="1">
          <a:spLocks noChangeArrowheads="1"/>
        </xdr:cNvSpPr>
      </xdr:nvSpPr>
      <xdr:spPr bwMode="auto">
        <a:xfrm>
          <a:off x="4743450" y="48082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40" name="Text Box 15">
          <a:extLst>
            <a:ext uri="{FF2B5EF4-FFF2-40B4-BE49-F238E27FC236}">
              <a16:creationId xmlns:a16="http://schemas.microsoft.com/office/drawing/2014/main" id="{A595CD0C-3BC2-467A-A670-040A31CBF771}"/>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41" name="Text Box 15">
          <a:extLst>
            <a:ext uri="{FF2B5EF4-FFF2-40B4-BE49-F238E27FC236}">
              <a16:creationId xmlns:a16="http://schemas.microsoft.com/office/drawing/2014/main" id="{A18216AF-CE14-4399-9214-9C9DDE72B15C}"/>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42" name="Text Box 15">
          <a:extLst>
            <a:ext uri="{FF2B5EF4-FFF2-40B4-BE49-F238E27FC236}">
              <a16:creationId xmlns:a16="http://schemas.microsoft.com/office/drawing/2014/main" id="{6A33BD45-BB30-4223-BE0E-64791F45B704}"/>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43" name="Text Box 15">
          <a:extLst>
            <a:ext uri="{FF2B5EF4-FFF2-40B4-BE49-F238E27FC236}">
              <a16:creationId xmlns:a16="http://schemas.microsoft.com/office/drawing/2014/main" id="{9C0A5F86-C766-479F-A010-CAF91B7469C9}"/>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213632"/>
    <xdr:sp macro="" textlink="">
      <xdr:nvSpPr>
        <xdr:cNvPr id="3544" name="Text Box 15">
          <a:extLst>
            <a:ext uri="{FF2B5EF4-FFF2-40B4-BE49-F238E27FC236}">
              <a16:creationId xmlns:a16="http://schemas.microsoft.com/office/drawing/2014/main" id="{E7DC1291-6756-488C-B229-B92037DF411D}"/>
            </a:ext>
          </a:extLst>
        </xdr:cNvPr>
        <xdr:cNvSpPr txBox="1">
          <a:spLocks noChangeArrowheads="1"/>
        </xdr:cNvSpPr>
      </xdr:nvSpPr>
      <xdr:spPr bwMode="auto">
        <a:xfrm>
          <a:off x="1436370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5" name="Text Box 16">
          <a:extLst>
            <a:ext uri="{FF2B5EF4-FFF2-40B4-BE49-F238E27FC236}">
              <a16:creationId xmlns:a16="http://schemas.microsoft.com/office/drawing/2014/main" id="{A41A70B1-6150-4A65-A204-3A901CCF871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6" name="Text Box 17">
          <a:extLst>
            <a:ext uri="{FF2B5EF4-FFF2-40B4-BE49-F238E27FC236}">
              <a16:creationId xmlns:a16="http://schemas.microsoft.com/office/drawing/2014/main" id="{CDB634B0-CC91-4FC9-A1C9-F85D1AC3828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7" name="Text Box 18">
          <a:extLst>
            <a:ext uri="{FF2B5EF4-FFF2-40B4-BE49-F238E27FC236}">
              <a16:creationId xmlns:a16="http://schemas.microsoft.com/office/drawing/2014/main" id="{3E4AB149-C21F-469D-ACCE-4133B68AFF2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8" name="Text Box 19">
          <a:extLst>
            <a:ext uri="{FF2B5EF4-FFF2-40B4-BE49-F238E27FC236}">
              <a16:creationId xmlns:a16="http://schemas.microsoft.com/office/drawing/2014/main" id="{B3C8E5A4-3DDA-472D-A7AD-EF3D983F8C7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49" name="Text Box 16">
          <a:extLst>
            <a:ext uri="{FF2B5EF4-FFF2-40B4-BE49-F238E27FC236}">
              <a16:creationId xmlns:a16="http://schemas.microsoft.com/office/drawing/2014/main" id="{EC7BC5E4-0DB9-4846-A900-E7F6E4B78F3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0" name="Text Box 17">
          <a:extLst>
            <a:ext uri="{FF2B5EF4-FFF2-40B4-BE49-F238E27FC236}">
              <a16:creationId xmlns:a16="http://schemas.microsoft.com/office/drawing/2014/main" id="{A6859CD3-1B2B-4229-BCE8-B76765226C7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1" name="Text Box 18">
          <a:extLst>
            <a:ext uri="{FF2B5EF4-FFF2-40B4-BE49-F238E27FC236}">
              <a16:creationId xmlns:a16="http://schemas.microsoft.com/office/drawing/2014/main" id="{B2E3C2B2-2FA7-4368-B143-E50009C8F2E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2" name="Text Box 19">
          <a:extLst>
            <a:ext uri="{FF2B5EF4-FFF2-40B4-BE49-F238E27FC236}">
              <a16:creationId xmlns:a16="http://schemas.microsoft.com/office/drawing/2014/main" id="{9930E0F7-B66D-419F-A06A-B4EA7EFFC5B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3" name="Text Box 16">
          <a:extLst>
            <a:ext uri="{FF2B5EF4-FFF2-40B4-BE49-F238E27FC236}">
              <a16:creationId xmlns:a16="http://schemas.microsoft.com/office/drawing/2014/main" id="{7E939FFB-4608-481F-9E47-C3714D8378D7}"/>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4" name="Text Box 17">
          <a:extLst>
            <a:ext uri="{FF2B5EF4-FFF2-40B4-BE49-F238E27FC236}">
              <a16:creationId xmlns:a16="http://schemas.microsoft.com/office/drawing/2014/main" id="{46DFBB21-9A89-44A7-903A-1A556300E274}"/>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5" name="Text Box 18">
          <a:extLst>
            <a:ext uri="{FF2B5EF4-FFF2-40B4-BE49-F238E27FC236}">
              <a16:creationId xmlns:a16="http://schemas.microsoft.com/office/drawing/2014/main" id="{17EC1744-5F7F-492A-AF9A-CAFCFC9FCC28}"/>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6" name="Text Box 19">
          <a:extLst>
            <a:ext uri="{FF2B5EF4-FFF2-40B4-BE49-F238E27FC236}">
              <a16:creationId xmlns:a16="http://schemas.microsoft.com/office/drawing/2014/main" id="{674A27A6-A79E-40E3-991A-B466FEF6459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57" name="Text Box 15">
          <a:extLst>
            <a:ext uri="{FF2B5EF4-FFF2-40B4-BE49-F238E27FC236}">
              <a16:creationId xmlns:a16="http://schemas.microsoft.com/office/drawing/2014/main" id="{3C72D700-E304-490A-836A-519CA83648AD}"/>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8" name="Text Box 16">
          <a:extLst>
            <a:ext uri="{FF2B5EF4-FFF2-40B4-BE49-F238E27FC236}">
              <a16:creationId xmlns:a16="http://schemas.microsoft.com/office/drawing/2014/main" id="{813B1256-CDE8-49BD-8012-8ABBD241850B}"/>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9" name="Text Box 17">
          <a:extLst>
            <a:ext uri="{FF2B5EF4-FFF2-40B4-BE49-F238E27FC236}">
              <a16:creationId xmlns:a16="http://schemas.microsoft.com/office/drawing/2014/main" id="{AE0450D3-BAC5-4ABA-8F7E-78820B416AC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0" name="Text Box 18">
          <a:extLst>
            <a:ext uri="{FF2B5EF4-FFF2-40B4-BE49-F238E27FC236}">
              <a16:creationId xmlns:a16="http://schemas.microsoft.com/office/drawing/2014/main" id="{670690A1-8807-4766-85E2-26F426F148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1" name="Text Box 19">
          <a:extLst>
            <a:ext uri="{FF2B5EF4-FFF2-40B4-BE49-F238E27FC236}">
              <a16:creationId xmlns:a16="http://schemas.microsoft.com/office/drawing/2014/main" id="{D094C2BB-DD58-43C2-9D47-D14E4889FC7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504825</xdr:rowOff>
    </xdr:from>
    <xdr:ext cx="95250" cy="442269"/>
    <xdr:sp macro="" textlink="">
      <xdr:nvSpPr>
        <xdr:cNvPr id="3562" name="Text Box 15">
          <a:extLst>
            <a:ext uri="{FF2B5EF4-FFF2-40B4-BE49-F238E27FC236}">
              <a16:creationId xmlns:a16="http://schemas.microsoft.com/office/drawing/2014/main" id="{EC748957-BF8D-49AB-B661-89DEBC8A2384}"/>
            </a:ext>
          </a:extLst>
        </xdr:cNvPr>
        <xdr:cNvSpPr txBox="1">
          <a:spLocks noChangeArrowheads="1"/>
        </xdr:cNvSpPr>
      </xdr:nvSpPr>
      <xdr:spPr bwMode="auto">
        <a:xfrm>
          <a:off x="14363700" y="49568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3" name="Text Box 16">
          <a:extLst>
            <a:ext uri="{FF2B5EF4-FFF2-40B4-BE49-F238E27FC236}">
              <a16:creationId xmlns:a16="http://schemas.microsoft.com/office/drawing/2014/main" id="{3D3A9E8F-DC44-4A2A-AC0E-36A8AD4B3F1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4" name="Text Box 17">
          <a:extLst>
            <a:ext uri="{FF2B5EF4-FFF2-40B4-BE49-F238E27FC236}">
              <a16:creationId xmlns:a16="http://schemas.microsoft.com/office/drawing/2014/main" id="{DBD13DB5-643D-4FFB-9A62-0E221FFE640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5" name="Text Box 18">
          <a:extLst>
            <a:ext uri="{FF2B5EF4-FFF2-40B4-BE49-F238E27FC236}">
              <a16:creationId xmlns:a16="http://schemas.microsoft.com/office/drawing/2014/main" id="{F7969704-F787-43E8-BF62-D8D02896420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6" name="Text Box 16">
          <a:extLst>
            <a:ext uri="{FF2B5EF4-FFF2-40B4-BE49-F238E27FC236}">
              <a16:creationId xmlns:a16="http://schemas.microsoft.com/office/drawing/2014/main" id="{D02EF6B0-ABE1-4208-A68C-7FB46EE7899C}"/>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7" name="Text Box 17">
          <a:extLst>
            <a:ext uri="{FF2B5EF4-FFF2-40B4-BE49-F238E27FC236}">
              <a16:creationId xmlns:a16="http://schemas.microsoft.com/office/drawing/2014/main" id="{F62CCA1F-DD23-4A0B-8908-AF954E38FE5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8" name="Text Box 18">
          <a:extLst>
            <a:ext uri="{FF2B5EF4-FFF2-40B4-BE49-F238E27FC236}">
              <a16:creationId xmlns:a16="http://schemas.microsoft.com/office/drawing/2014/main" id="{669CD2D5-923F-461C-A5D2-76ABAD589DC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9" name="Text Box 19">
          <a:extLst>
            <a:ext uri="{FF2B5EF4-FFF2-40B4-BE49-F238E27FC236}">
              <a16:creationId xmlns:a16="http://schemas.microsoft.com/office/drawing/2014/main" id="{341CF40E-73B0-4ABD-BF2C-DE8FA6DED4D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0" name="Text Box 16">
          <a:extLst>
            <a:ext uri="{FF2B5EF4-FFF2-40B4-BE49-F238E27FC236}">
              <a16:creationId xmlns:a16="http://schemas.microsoft.com/office/drawing/2014/main" id="{92445BFE-6315-48B8-ACAD-64F61E0945F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1" name="Text Box 17">
          <a:extLst>
            <a:ext uri="{FF2B5EF4-FFF2-40B4-BE49-F238E27FC236}">
              <a16:creationId xmlns:a16="http://schemas.microsoft.com/office/drawing/2014/main" id="{9A885934-8D62-4791-AC3C-8BD6C66C588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2" name="Text Box 18">
          <a:extLst>
            <a:ext uri="{FF2B5EF4-FFF2-40B4-BE49-F238E27FC236}">
              <a16:creationId xmlns:a16="http://schemas.microsoft.com/office/drawing/2014/main" id="{A466F8BA-5435-4551-AFB4-8713E5427E0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73" name="Text Box 15">
          <a:extLst>
            <a:ext uri="{FF2B5EF4-FFF2-40B4-BE49-F238E27FC236}">
              <a16:creationId xmlns:a16="http://schemas.microsoft.com/office/drawing/2014/main" id="{AC7CE062-C502-4479-955A-5620E17D02E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4" name="Text Box 16">
          <a:extLst>
            <a:ext uri="{FF2B5EF4-FFF2-40B4-BE49-F238E27FC236}">
              <a16:creationId xmlns:a16="http://schemas.microsoft.com/office/drawing/2014/main" id="{4EAFA9E5-D688-47BC-BC03-922CB94C479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5" name="Text Box 17">
          <a:extLst>
            <a:ext uri="{FF2B5EF4-FFF2-40B4-BE49-F238E27FC236}">
              <a16:creationId xmlns:a16="http://schemas.microsoft.com/office/drawing/2014/main" id="{D0FDA2DB-77B0-4DCE-8885-38C9F102BC8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6" name="Text Box 18">
          <a:extLst>
            <a:ext uri="{FF2B5EF4-FFF2-40B4-BE49-F238E27FC236}">
              <a16:creationId xmlns:a16="http://schemas.microsoft.com/office/drawing/2014/main" id="{CEA51FB9-FD19-41E7-8A72-DA733CBE793E}"/>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7" name="Text Box 19">
          <a:extLst>
            <a:ext uri="{FF2B5EF4-FFF2-40B4-BE49-F238E27FC236}">
              <a16:creationId xmlns:a16="http://schemas.microsoft.com/office/drawing/2014/main" id="{5E32248F-3264-4DBA-924B-7960FEFB840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8" name="Text Box 16">
          <a:extLst>
            <a:ext uri="{FF2B5EF4-FFF2-40B4-BE49-F238E27FC236}">
              <a16:creationId xmlns:a16="http://schemas.microsoft.com/office/drawing/2014/main" id="{E926684E-1695-4430-B04E-26AC264E7D7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9" name="Text Box 17">
          <a:extLst>
            <a:ext uri="{FF2B5EF4-FFF2-40B4-BE49-F238E27FC236}">
              <a16:creationId xmlns:a16="http://schemas.microsoft.com/office/drawing/2014/main" id="{C24C712E-F713-49FA-9FE9-20877C29D644}"/>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0" name="Text Box 18">
          <a:extLst>
            <a:ext uri="{FF2B5EF4-FFF2-40B4-BE49-F238E27FC236}">
              <a16:creationId xmlns:a16="http://schemas.microsoft.com/office/drawing/2014/main" id="{A7DE4C75-37E2-4A28-AB2A-35E03516A55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1" name="Text Box 19">
          <a:extLst>
            <a:ext uri="{FF2B5EF4-FFF2-40B4-BE49-F238E27FC236}">
              <a16:creationId xmlns:a16="http://schemas.microsoft.com/office/drawing/2014/main" id="{3F0F3ADA-EF94-4165-A220-00B4732FBB5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2" name="Text Box 16">
          <a:extLst>
            <a:ext uri="{FF2B5EF4-FFF2-40B4-BE49-F238E27FC236}">
              <a16:creationId xmlns:a16="http://schemas.microsoft.com/office/drawing/2014/main" id="{24B13441-394A-4769-ACF3-E76A766B093B}"/>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3" name="Text Box 17">
          <a:extLst>
            <a:ext uri="{FF2B5EF4-FFF2-40B4-BE49-F238E27FC236}">
              <a16:creationId xmlns:a16="http://schemas.microsoft.com/office/drawing/2014/main" id="{9DC364F2-AE10-4648-AD9C-87CA36942B97}"/>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4" name="Text Box 18">
          <a:extLst>
            <a:ext uri="{FF2B5EF4-FFF2-40B4-BE49-F238E27FC236}">
              <a16:creationId xmlns:a16="http://schemas.microsoft.com/office/drawing/2014/main" id="{841E1146-2D27-47B7-A19C-D896B3765FEE}"/>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5" name="Text Box 19">
          <a:extLst>
            <a:ext uri="{FF2B5EF4-FFF2-40B4-BE49-F238E27FC236}">
              <a16:creationId xmlns:a16="http://schemas.microsoft.com/office/drawing/2014/main" id="{78A917A2-23C2-4A90-85C4-FA42B6ACF539}"/>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86" name="Text Box 15">
          <a:extLst>
            <a:ext uri="{FF2B5EF4-FFF2-40B4-BE49-F238E27FC236}">
              <a16:creationId xmlns:a16="http://schemas.microsoft.com/office/drawing/2014/main" id="{B74CD61C-B752-4FB4-A698-73B10C1889A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7" name="Text Box 16">
          <a:extLst>
            <a:ext uri="{FF2B5EF4-FFF2-40B4-BE49-F238E27FC236}">
              <a16:creationId xmlns:a16="http://schemas.microsoft.com/office/drawing/2014/main" id="{6D29C71A-A836-4DDB-A477-5C9CF85B55D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8" name="Text Box 17">
          <a:extLst>
            <a:ext uri="{FF2B5EF4-FFF2-40B4-BE49-F238E27FC236}">
              <a16:creationId xmlns:a16="http://schemas.microsoft.com/office/drawing/2014/main" id="{C8A051B4-76DF-442C-AD35-EB72E6F0E26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9" name="Text Box 18">
          <a:extLst>
            <a:ext uri="{FF2B5EF4-FFF2-40B4-BE49-F238E27FC236}">
              <a16:creationId xmlns:a16="http://schemas.microsoft.com/office/drawing/2014/main" id="{B374EAC3-DD08-40AB-B3CA-064D31B2A6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90" name="Text Box 19">
          <a:extLst>
            <a:ext uri="{FF2B5EF4-FFF2-40B4-BE49-F238E27FC236}">
              <a16:creationId xmlns:a16="http://schemas.microsoft.com/office/drawing/2014/main" id="{55CBB478-7A90-47B6-AF27-B0C88EC5251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1" name="Text Box 16">
          <a:extLst>
            <a:ext uri="{FF2B5EF4-FFF2-40B4-BE49-F238E27FC236}">
              <a16:creationId xmlns:a16="http://schemas.microsoft.com/office/drawing/2014/main" id="{974B988D-9891-4C24-8196-460F9A65600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2" name="Text Box 17">
          <a:extLst>
            <a:ext uri="{FF2B5EF4-FFF2-40B4-BE49-F238E27FC236}">
              <a16:creationId xmlns:a16="http://schemas.microsoft.com/office/drawing/2014/main" id="{352FDECC-073B-4271-9878-2E825076D2F8}"/>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3593" name="Text Box 18">
          <a:extLst>
            <a:ext uri="{FF2B5EF4-FFF2-40B4-BE49-F238E27FC236}">
              <a16:creationId xmlns:a16="http://schemas.microsoft.com/office/drawing/2014/main" id="{F561CA43-D71E-4D7A-95BA-317FDB6856B4}"/>
            </a:ext>
          </a:extLst>
        </xdr:cNvPr>
        <xdr:cNvSpPr txBox="1">
          <a:spLocks noChangeArrowheads="1"/>
        </xdr:cNvSpPr>
      </xdr:nvSpPr>
      <xdr:spPr bwMode="auto">
        <a:xfrm>
          <a:off x="14355762" y="49955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4" name="Text Box 16">
          <a:extLst>
            <a:ext uri="{FF2B5EF4-FFF2-40B4-BE49-F238E27FC236}">
              <a16:creationId xmlns:a16="http://schemas.microsoft.com/office/drawing/2014/main" id="{8552C0F5-CEC3-490A-AB7E-4815968BD305}"/>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5" name="Text Box 17">
          <a:extLst>
            <a:ext uri="{FF2B5EF4-FFF2-40B4-BE49-F238E27FC236}">
              <a16:creationId xmlns:a16="http://schemas.microsoft.com/office/drawing/2014/main" id="{3C3AEC36-EFFD-4B09-8D4B-7850251F502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6" name="Text Box 18">
          <a:extLst>
            <a:ext uri="{FF2B5EF4-FFF2-40B4-BE49-F238E27FC236}">
              <a16:creationId xmlns:a16="http://schemas.microsoft.com/office/drawing/2014/main" id="{16951C03-D2E7-4FEA-AF2D-030BB2BA1C2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7" name="Text Box 19">
          <a:extLst>
            <a:ext uri="{FF2B5EF4-FFF2-40B4-BE49-F238E27FC236}">
              <a16:creationId xmlns:a16="http://schemas.microsoft.com/office/drawing/2014/main" id="{1256888D-9937-4D09-B329-ADC0FA9C283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8" name="Text Box 16">
          <a:extLst>
            <a:ext uri="{FF2B5EF4-FFF2-40B4-BE49-F238E27FC236}">
              <a16:creationId xmlns:a16="http://schemas.microsoft.com/office/drawing/2014/main" id="{D794CD44-3A3D-40BC-8297-E60FA1874EE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99" name="Text Box 15">
          <a:extLst>
            <a:ext uri="{FF2B5EF4-FFF2-40B4-BE49-F238E27FC236}">
              <a16:creationId xmlns:a16="http://schemas.microsoft.com/office/drawing/2014/main" id="{6467EACC-A738-43F2-A1D2-B9E6B1134012}"/>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600" name="Text Box 15">
          <a:extLst>
            <a:ext uri="{FF2B5EF4-FFF2-40B4-BE49-F238E27FC236}">
              <a16:creationId xmlns:a16="http://schemas.microsoft.com/office/drawing/2014/main" id="{FE94A0F5-D998-49D0-9C2F-D77723FF5DE9}"/>
            </a:ext>
          </a:extLst>
        </xdr:cNvPr>
        <xdr:cNvSpPr txBox="1">
          <a:spLocks noChangeArrowheads="1"/>
        </xdr:cNvSpPr>
      </xdr:nvSpPr>
      <xdr:spPr bwMode="auto">
        <a:xfrm>
          <a:off x="4743450" y="50311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01" name="Text Box 15">
          <a:extLst>
            <a:ext uri="{FF2B5EF4-FFF2-40B4-BE49-F238E27FC236}">
              <a16:creationId xmlns:a16="http://schemas.microsoft.com/office/drawing/2014/main" id="{0BF582C8-DBA5-4723-A62D-060E9C032DCC}"/>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02" name="Text Box 15">
          <a:extLst>
            <a:ext uri="{FF2B5EF4-FFF2-40B4-BE49-F238E27FC236}">
              <a16:creationId xmlns:a16="http://schemas.microsoft.com/office/drawing/2014/main" id="{880E4223-E677-4EE1-8293-1E86D01CF489}"/>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03" name="Text Box 15">
          <a:extLst>
            <a:ext uri="{FF2B5EF4-FFF2-40B4-BE49-F238E27FC236}">
              <a16:creationId xmlns:a16="http://schemas.microsoft.com/office/drawing/2014/main" id="{780B167E-DA08-4882-928A-092BF461DC1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604" name="Text Box 15">
          <a:extLst>
            <a:ext uri="{FF2B5EF4-FFF2-40B4-BE49-F238E27FC236}">
              <a16:creationId xmlns:a16="http://schemas.microsoft.com/office/drawing/2014/main" id="{0BBA3A36-5BCC-429A-9087-A30D9C5DB943}"/>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605" name="Text Box 15">
          <a:extLst>
            <a:ext uri="{FF2B5EF4-FFF2-40B4-BE49-F238E27FC236}">
              <a16:creationId xmlns:a16="http://schemas.microsoft.com/office/drawing/2014/main" id="{4C587EE3-032E-4427-896E-3CCA042E14B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6" name="Text Box 16">
          <a:extLst>
            <a:ext uri="{FF2B5EF4-FFF2-40B4-BE49-F238E27FC236}">
              <a16:creationId xmlns:a16="http://schemas.microsoft.com/office/drawing/2014/main" id="{81CB472E-28CB-4679-B9BD-E9CBDA74A98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7" name="Text Box 17">
          <a:extLst>
            <a:ext uri="{FF2B5EF4-FFF2-40B4-BE49-F238E27FC236}">
              <a16:creationId xmlns:a16="http://schemas.microsoft.com/office/drawing/2014/main" id="{9B9F204D-D86A-42FA-8EBF-91F95101D89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8" name="Text Box 18">
          <a:extLst>
            <a:ext uri="{FF2B5EF4-FFF2-40B4-BE49-F238E27FC236}">
              <a16:creationId xmlns:a16="http://schemas.microsoft.com/office/drawing/2014/main" id="{A1CD2557-19FF-464F-A039-C74168BEF1A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9" name="Text Box 19">
          <a:extLst>
            <a:ext uri="{FF2B5EF4-FFF2-40B4-BE49-F238E27FC236}">
              <a16:creationId xmlns:a16="http://schemas.microsoft.com/office/drawing/2014/main" id="{D6343E1E-D01F-4C49-90B6-E0E9FFBE316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0" name="Text Box 16">
          <a:extLst>
            <a:ext uri="{FF2B5EF4-FFF2-40B4-BE49-F238E27FC236}">
              <a16:creationId xmlns:a16="http://schemas.microsoft.com/office/drawing/2014/main" id="{9B981704-D8A7-4EC4-BA83-C89326CCBD1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1" name="Text Box 17">
          <a:extLst>
            <a:ext uri="{FF2B5EF4-FFF2-40B4-BE49-F238E27FC236}">
              <a16:creationId xmlns:a16="http://schemas.microsoft.com/office/drawing/2014/main" id="{CEDCC2EF-981E-4C77-8634-E8D144AC91B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2" name="Text Box 18">
          <a:extLst>
            <a:ext uri="{FF2B5EF4-FFF2-40B4-BE49-F238E27FC236}">
              <a16:creationId xmlns:a16="http://schemas.microsoft.com/office/drawing/2014/main" id="{5C69AC78-8953-4E7B-9BC8-E21E1609EBB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3" name="Text Box 19">
          <a:extLst>
            <a:ext uri="{FF2B5EF4-FFF2-40B4-BE49-F238E27FC236}">
              <a16:creationId xmlns:a16="http://schemas.microsoft.com/office/drawing/2014/main" id="{6BCCC7A7-E2CC-40CD-969F-821A994312A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4" name="Text Box 16">
          <a:extLst>
            <a:ext uri="{FF2B5EF4-FFF2-40B4-BE49-F238E27FC236}">
              <a16:creationId xmlns:a16="http://schemas.microsoft.com/office/drawing/2014/main" id="{D0ACB8F9-5C5D-4C63-B1C4-60D73469335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5" name="Text Box 17">
          <a:extLst>
            <a:ext uri="{FF2B5EF4-FFF2-40B4-BE49-F238E27FC236}">
              <a16:creationId xmlns:a16="http://schemas.microsoft.com/office/drawing/2014/main" id="{5FFF4A27-3DF0-4CC7-8D67-4AE359B2EF37}"/>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6" name="Text Box 18">
          <a:extLst>
            <a:ext uri="{FF2B5EF4-FFF2-40B4-BE49-F238E27FC236}">
              <a16:creationId xmlns:a16="http://schemas.microsoft.com/office/drawing/2014/main" id="{46A127B4-783F-4008-8A7C-A42CD02AC3B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7" name="Text Box 19">
          <a:extLst>
            <a:ext uri="{FF2B5EF4-FFF2-40B4-BE49-F238E27FC236}">
              <a16:creationId xmlns:a16="http://schemas.microsoft.com/office/drawing/2014/main" id="{6A17B369-2065-4D10-A7D5-1B0CDA67A133}"/>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18" name="Text Box 15">
          <a:extLst>
            <a:ext uri="{FF2B5EF4-FFF2-40B4-BE49-F238E27FC236}">
              <a16:creationId xmlns:a16="http://schemas.microsoft.com/office/drawing/2014/main" id="{96CC4ADA-3D58-4826-8AD7-5BC3CF05F35F}"/>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19" name="Text Box 16">
          <a:extLst>
            <a:ext uri="{FF2B5EF4-FFF2-40B4-BE49-F238E27FC236}">
              <a16:creationId xmlns:a16="http://schemas.microsoft.com/office/drawing/2014/main" id="{2CE69EB4-1D23-4202-85C4-AC28F27704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0" name="Text Box 17">
          <a:extLst>
            <a:ext uri="{FF2B5EF4-FFF2-40B4-BE49-F238E27FC236}">
              <a16:creationId xmlns:a16="http://schemas.microsoft.com/office/drawing/2014/main" id="{317ED056-7F50-40B9-A2E4-D0306F9CF11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1" name="Text Box 18">
          <a:extLst>
            <a:ext uri="{FF2B5EF4-FFF2-40B4-BE49-F238E27FC236}">
              <a16:creationId xmlns:a16="http://schemas.microsoft.com/office/drawing/2014/main" id="{8E57DBEC-62B1-4C60-818B-28ECCCA7F1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2" name="Text Box 19">
          <a:extLst>
            <a:ext uri="{FF2B5EF4-FFF2-40B4-BE49-F238E27FC236}">
              <a16:creationId xmlns:a16="http://schemas.microsoft.com/office/drawing/2014/main" id="{0A6531E8-B695-4C40-A12B-433011AC9B4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3" name="Text Box 16">
          <a:extLst>
            <a:ext uri="{FF2B5EF4-FFF2-40B4-BE49-F238E27FC236}">
              <a16:creationId xmlns:a16="http://schemas.microsoft.com/office/drawing/2014/main" id="{D74785EE-1914-4A4C-97A5-E0A1C8611EFF}"/>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4" name="Text Box 17">
          <a:extLst>
            <a:ext uri="{FF2B5EF4-FFF2-40B4-BE49-F238E27FC236}">
              <a16:creationId xmlns:a16="http://schemas.microsoft.com/office/drawing/2014/main" id="{D4DD0940-5CEC-4713-A809-D7638AF39489}"/>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5" name="Text Box 18">
          <a:extLst>
            <a:ext uri="{FF2B5EF4-FFF2-40B4-BE49-F238E27FC236}">
              <a16:creationId xmlns:a16="http://schemas.microsoft.com/office/drawing/2014/main" id="{B7594924-03A6-48E0-8EC1-FE7C9CD4923D}"/>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6" name="Text Box 16">
          <a:extLst>
            <a:ext uri="{FF2B5EF4-FFF2-40B4-BE49-F238E27FC236}">
              <a16:creationId xmlns:a16="http://schemas.microsoft.com/office/drawing/2014/main" id="{9DF03457-7C4F-41AA-9805-47B400ECF75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7" name="Text Box 17">
          <a:extLst>
            <a:ext uri="{FF2B5EF4-FFF2-40B4-BE49-F238E27FC236}">
              <a16:creationId xmlns:a16="http://schemas.microsoft.com/office/drawing/2014/main" id="{6B69D12D-115C-4B00-9B36-1C910E6C2ED8}"/>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8" name="Text Box 18">
          <a:extLst>
            <a:ext uri="{FF2B5EF4-FFF2-40B4-BE49-F238E27FC236}">
              <a16:creationId xmlns:a16="http://schemas.microsoft.com/office/drawing/2014/main" id="{C4329A06-6C91-48DF-9341-6D52EDECD6BF}"/>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9" name="Text Box 19">
          <a:extLst>
            <a:ext uri="{FF2B5EF4-FFF2-40B4-BE49-F238E27FC236}">
              <a16:creationId xmlns:a16="http://schemas.microsoft.com/office/drawing/2014/main" id="{40DAC2D2-CD7F-4164-BE68-10EB290AE97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0" name="Text Box 16">
          <a:extLst>
            <a:ext uri="{FF2B5EF4-FFF2-40B4-BE49-F238E27FC236}">
              <a16:creationId xmlns:a16="http://schemas.microsoft.com/office/drawing/2014/main" id="{DBA9D139-D118-4B9B-98BB-E295527EDB7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1" name="Text Box 17">
          <a:extLst>
            <a:ext uri="{FF2B5EF4-FFF2-40B4-BE49-F238E27FC236}">
              <a16:creationId xmlns:a16="http://schemas.microsoft.com/office/drawing/2014/main" id="{D8E4CBD5-7BC5-4CFF-BFD0-D6B9290A1C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2" name="Text Box 18">
          <a:extLst>
            <a:ext uri="{FF2B5EF4-FFF2-40B4-BE49-F238E27FC236}">
              <a16:creationId xmlns:a16="http://schemas.microsoft.com/office/drawing/2014/main" id="{C807B5FF-B4C9-461E-A8B8-D25467A1366D}"/>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3" name="Text Box 19">
          <a:extLst>
            <a:ext uri="{FF2B5EF4-FFF2-40B4-BE49-F238E27FC236}">
              <a16:creationId xmlns:a16="http://schemas.microsoft.com/office/drawing/2014/main" id="{06CD0765-C36A-417B-A312-6DCBD3D6B33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634" name="Text Box 15">
          <a:extLst>
            <a:ext uri="{FF2B5EF4-FFF2-40B4-BE49-F238E27FC236}">
              <a16:creationId xmlns:a16="http://schemas.microsoft.com/office/drawing/2014/main" id="{8CDB18B3-B21A-4153-9D1E-E1F4FC9F7F48}"/>
            </a:ext>
          </a:extLst>
        </xdr:cNvPr>
        <xdr:cNvSpPr txBox="1">
          <a:spLocks noChangeArrowheads="1"/>
        </xdr:cNvSpPr>
      </xdr:nvSpPr>
      <xdr:spPr bwMode="auto">
        <a:xfrm>
          <a:off x="4743450" y="50311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35" name="Text Box 15">
          <a:extLst>
            <a:ext uri="{FF2B5EF4-FFF2-40B4-BE49-F238E27FC236}">
              <a16:creationId xmlns:a16="http://schemas.microsoft.com/office/drawing/2014/main" id="{84A3F601-9A81-4683-9D47-D2ABB16C8741}"/>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36" name="Text Box 15">
          <a:extLst>
            <a:ext uri="{FF2B5EF4-FFF2-40B4-BE49-F238E27FC236}">
              <a16:creationId xmlns:a16="http://schemas.microsoft.com/office/drawing/2014/main" id="{DB75BFB4-1BE0-4F7D-AF34-B4B820EB49FC}"/>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37" name="Text Box 15">
          <a:extLst>
            <a:ext uri="{FF2B5EF4-FFF2-40B4-BE49-F238E27FC236}">
              <a16:creationId xmlns:a16="http://schemas.microsoft.com/office/drawing/2014/main" id="{BAF9B4CD-9DBE-469A-BB90-75CE4940D59F}"/>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638" name="Text Box 15">
          <a:extLst>
            <a:ext uri="{FF2B5EF4-FFF2-40B4-BE49-F238E27FC236}">
              <a16:creationId xmlns:a16="http://schemas.microsoft.com/office/drawing/2014/main" id="{C8D48CF7-A4F9-4070-A3A5-F46456E21939}"/>
            </a:ext>
          </a:extLst>
        </xdr:cNvPr>
        <xdr:cNvSpPr txBox="1">
          <a:spLocks noChangeArrowheads="1"/>
        </xdr:cNvSpPr>
      </xdr:nvSpPr>
      <xdr:spPr bwMode="auto">
        <a:xfrm>
          <a:off x="4737100" y="5028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3639" name="Text Box 15">
          <a:extLst>
            <a:ext uri="{FF2B5EF4-FFF2-40B4-BE49-F238E27FC236}">
              <a16:creationId xmlns:a16="http://schemas.microsoft.com/office/drawing/2014/main" id="{EDC31ED7-6ABC-4AE4-90DC-9C445772A37E}"/>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0" name="Text Box 16">
          <a:extLst>
            <a:ext uri="{FF2B5EF4-FFF2-40B4-BE49-F238E27FC236}">
              <a16:creationId xmlns:a16="http://schemas.microsoft.com/office/drawing/2014/main" id="{C1184020-E086-4B39-8A17-074D2DCF6C0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1" name="Text Box 17">
          <a:extLst>
            <a:ext uri="{FF2B5EF4-FFF2-40B4-BE49-F238E27FC236}">
              <a16:creationId xmlns:a16="http://schemas.microsoft.com/office/drawing/2014/main" id="{390939C2-0281-4BCE-A244-EF3EB398E17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2" name="Text Box 18">
          <a:extLst>
            <a:ext uri="{FF2B5EF4-FFF2-40B4-BE49-F238E27FC236}">
              <a16:creationId xmlns:a16="http://schemas.microsoft.com/office/drawing/2014/main" id="{CE01E970-75E6-4DBB-BB7E-C25B238D970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3" name="Text Box 19">
          <a:extLst>
            <a:ext uri="{FF2B5EF4-FFF2-40B4-BE49-F238E27FC236}">
              <a16:creationId xmlns:a16="http://schemas.microsoft.com/office/drawing/2014/main" id="{3FF921E2-15A7-4D69-9A51-5297665D468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4" name="Text Box 16">
          <a:extLst>
            <a:ext uri="{FF2B5EF4-FFF2-40B4-BE49-F238E27FC236}">
              <a16:creationId xmlns:a16="http://schemas.microsoft.com/office/drawing/2014/main" id="{4A32B9EE-8B03-41B4-8556-8E88FD3B892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5" name="Text Box 17">
          <a:extLst>
            <a:ext uri="{FF2B5EF4-FFF2-40B4-BE49-F238E27FC236}">
              <a16:creationId xmlns:a16="http://schemas.microsoft.com/office/drawing/2014/main" id="{0CDDD939-277D-46DA-BAF3-F0F05857DF4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6" name="Text Box 18">
          <a:extLst>
            <a:ext uri="{FF2B5EF4-FFF2-40B4-BE49-F238E27FC236}">
              <a16:creationId xmlns:a16="http://schemas.microsoft.com/office/drawing/2014/main" id="{513B104E-9E3D-4B07-A116-5301D4E8B64B}"/>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7" name="Text Box 19">
          <a:extLst>
            <a:ext uri="{FF2B5EF4-FFF2-40B4-BE49-F238E27FC236}">
              <a16:creationId xmlns:a16="http://schemas.microsoft.com/office/drawing/2014/main" id="{34165036-6F70-4AA0-B823-C45CB2BDF432}"/>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8" name="Text Box 16">
          <a:extLst>
            <a:ext uri="{FF2B5EF4-FFF2-40B4-BE49-F238E27FC236}">
              <a16:creationId xmlns:a16="http://schemas.microsoft.com/office/drawing/2014/main" id="{55FD0A09-DAAA-4E57-A250-053CD67933E8}"/>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9" name="Text Box 17">
          <a:extLst>
            <a:ext uri="{FF2B5EF4-FFF2-40B4-BE49-F238E27FC236}">
              <a16:creationId xmlns:a16="http://schemas.microsoft.com/office/drawing/2014/main" id="{28D22FA8-DB4D-47CB-BB2F-E93701020339}"/>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0" name="Text Box 18">
          <a:extLst>
            <a:ext uri="{FF2B5EF4-FFF2-40B4-BE49-F238E27FC236}">
              <a16:creationId xmlns:a16="http://schemas.microsoft.com/office/drawing/2014/main" id="{7ED033D7-2261-47D7-A855-21310508A0EA}"/>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1" name="Text Box 19">
          <a:extLst>
            <a:ext uri="{FF2B5EF4-FFF2-40B4-BE49-F238E27FC236}">
              <a16:creationId xmlns:a16="http://schemas.microsoft.com/office/drawing/2014/main" id="{63C53ABE-9EBF-4433-802D-91E0689F878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52" name="Text Box 15">
          <a:extLst>
            <a:ext uri="{FF2B5EF4-FFF2-40B4-BE49-F238E27FC236}">
              <a16:creationId xmlns:a16="http://schemas.microsoft.com/office/drawing/2014/main" id="{F5D5205E-91C7-4265-8669-2D98ED89DFF0}"/>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3" name="Text Box 16">
          <a:extLst>
            <a:ext uri="{FF2B5EF4-FFF2-40B4-BE49-F238E27FC236}">
              <a16:creationId xmlns:a16="http://schemas.microsoft.com/office/drawing/2014/main" id="{DB85A2F7-7A35-405A-AA50-74DCEFCD1A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4" name="Text Box 17">
          <a:extLst>
            <a:ext uri="{FF2B5EF4-FFF2-40B4-BE49-F238E27FC236}">
              <a16:creationId xmlns:a16="http://schemas.microsoft.com/office/drawing/2014/main" id="{D333B8A5-1CD0-4DFB-BE91-538A31E4E10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5" name="Text Box 18">
          <a:extLst>
            <a:ext uri="{FF2B5EF4-FFF2-40B4-BE49-F238E27FC236}">
              <a16:creationId xmlns:a16="http://schemas.microsoft.com/office/drawing/2014/main" id="{C9ECD9A9-86D9-449E-9B54-817AEB1DCB5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6" name="Text Box 19">
          <a:extLst>
            <a:ext uri="{FF2B5EF4-FFF2-40B4-BE49-F238E27FC236}">
              <a16:creationId xmlns:a16="http://schemas.microsoft.com/office/drawing/2014/main" id="{BB35CE52-9016-4A71-B79C-4C41E72FA5F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504825</xdr:rowOff>
    </xdr:from>
    <xdr:ext cx="95250" cy="442269"/>
    <xdr:sp macro="" textlink="">
      <xdr:nvSpPr>
        <xdr:cNvPr id="3657" name="Text Box 15">
          <a:extLst>
            <a:ext uri="{FF2B5EF4-FFF2-40B4-BE49-F238E27FC236}">
              <a16:creationId xmlns:a16="http://schemas.microsoft.com/office/drawing/2014/main" id="{2A262E26-7B41-4703-AE72-9ECA968C3505}"/>
            </a:ext>
          </a:extLst>
        </xdr:cNvPr>
        <xdr:cNvSpPr txBox="1">
          <a:spLocks noChangeArrowheads="1"/>
        </xdr:cNvSpPr>
      </xdr:nvSpPr>
      <xdr:spPr bwMode="auto">
        <a:xfrm>
          <a:off x="14363700" y="51796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8" name="Text Box 16">
          <a:extLst>
            <a:ext uri="{FF2B5EF4-FFF2-40B4-BE49-F238E27FC236}">
              <a16:creationId xmlns:a16="http://schemas.microsoft.com/office/drawing/2014/main" id="{D65F208B-6A73-4934-AD0F-55BBA7A88D76}"/>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9" name="Text Box 17">
          <a:extLst>
            <a:ext uri="{FF2B5EF4-FFF2-40B4-BE49-F238E27FC236}">
              <a16:creationId xmlns:a16="http://schemas.microsoft.com/office/drawing/2014/main" id="{19C03E23-B1B1-4F7A-BD2C-AA3E9F22014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60" name="Text Box 18">
          <a:extLst>
            <a:ext uri="{FF2B5EF4-FFF2-40B4-BE49-F238E27FC236}">
              <a16:creationId xmlns:a16="http://schemas.microsoft.com/office/drawing/2014/main" id="{CF5D89B9-4AEB-4D72-8637-85662F2DAF35}"/>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1" name="Text Box 16">
          <a:extLst>
            <a:ext uri="{FF2B5EF4-FFF2-40B4-BE49-F238E27FC236}">
              <a16:creationId xmlns:a16="http://schemas.microsoft.com/office/drawing/2014/main" id="{86A416E6-2441-4734-B2C9-E2805CC6E9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2" name="Text Box 17">
          <a:extLst>
            <a:ext uri="{FF2B5EF4-FFF2-40B4-BE49-F238E27FC236}">
              <a16:creationId xmlns:a16="http://schemas.microsoft.com/office/drawing/2014/main" id="{F553D2BB-5790-4E61-83FC-43FB4C50B5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3" name="Text Box 18">
          <a:extLst>
            <a:ext uri="{FF2B5EF4-FFF2-40B4-BE49-F238E27FC236}">
              <a16:creationId xmlns:a16="http://schemas.microsoft.com/office/drawing/2014/main" id="{FAE4B9C3-5EE5-4B12-92E2-D3AE5B5FFE8E}"/>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4" name="Text Box 19">
          <a:extLst>
            <a:ext uri="{FF2B5EF4-FFF2-40B4-BE49-F238E27FC236}">
              <a16:creationId xmlns:a16="http://schemas.microsoft.com/office/drawing/2014/main" id="{884F1A27-01AD-4101-A2B5-62EEC4A473F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5" name="Text Box 16">
          <a:extLst>
            <a:ext uri="{FF2B5EF4-FFF2-40B4-BE49-F238E27FC236}">
              <a16:creationId xmlns:a16="http://schemas.microsoft.com/office/drawing/2014/main" id="{844EC2EA-6233-4AF9-8A36-7958774F7E7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6" name="Text Box 17">
          <a:extLst>
            <a:ext uri="{FF2B5EF4-FFF2-40B4-BE49-F238E27FC236}">
              <a16:creationId xmlns:a16="http://schemas.microsoft.com/office/drawing/2014/main" id="{0CD28343-EB66-48E1-BB39-38C0DAA7823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7" name="Text Box 18">
          <a:extLst>
            <a:ext uri="{FF2B5EF4-FFF2-40B4-BE49-F238E27FC236}">
              <a16:creationId xmlns:a16="http://schemas.microsoft.com/office/drawing/2014/main" id="{03BE6C0A-C290-4000-A27C-587ECEE6E8C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68" name="Text Box 15">
          <a:extLst>
            <a:ext uri="{FF2B5EF4-FFF2-40B4-BE49-F238E27FC236}">
              <a16:creationId xmlns:a16="http://schemas.microsoft.com/office/drawing/2014/main" id="{BF5E7225-6CD2-4DB8-9693-44B1ABCD13F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69" name="Text Box 16">
          <a:extLst>
            <a:ext uri="{FF2B5EF4-FFF2-40B4-BE49-F238E27FC236}">
              <a16:creationId xmlns:a16="http://schemas.microsoft.com/office/drawing/2014/main" id="{95992BEE-59A6-40B5-AA65-A5A51E336AD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0" name="Text Box 17">
          <a:extLst>
            <a:ext uri="{FF2B5EF4-FFF2-40B4-BE49-F238E27FC236}">
              <a16:creationId xmlns:a16="http://schemas.microsoft.com/office/drawing/2014/main" id="{BC4AE970-6318-40D5-A1B5-6212832AA5D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1" name="Text Box 18">
          <a:extLst>
            <a:ext uri="{FF2B5EF4-FFF2-40B4-BE49-F238E27FC236}">
              <a16:creationId xmlns:a16="http://schemas.microsoft.com/office/drawing/2014/main" id="{E4198F94-D7B9-43A8-B4EA-2A13194E2B7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2" name="Text Box 19">
          <a:extLst>
            <a:ext uri="{FF2B5EF4-FFF2-40B4-BE49-F238E27FC236}">
              <a16:creationId xmlns:a16="http://schemas.microsoft.com/office/drawing/2014/main" id="{6F3D98B7-1DB8-4E1D-838A-9033E41A212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3" name="Text Box 16">
          <a:extLst>
            <a:ext uri="{FF2B5EF4-FFF2-40B4-BE49-F238E27FC236}">
              <a16:creationId xmlns:a16="http://schemas.microsoft.com/office/drawing/2014/main" id="{77F2599C-1F49-47D7-BE79-0792D86D6E0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4" name="Text Box 17">
          <a:extLst>
            <a:ext uri="{FF2B5EF4-FFF2-40B4-BE49-F238E27FC236}">
              <a16:creationId xmlns:a16="http://schemas.microsoft.com/office/drawing/2014/main" id="{CD4C9391-B366-4FC8-B71D-F4A89FAACD8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5" name="Text Box 18">
          <a:extLst>
            <a:ext uri="{FF2B5EF4-FFF2-40B4-BE49-F238E27FC236}">
              <a16:creationId xmlns:a16="http://schemas.microsoft.com/office/drawing/2014/main" id="{49A2396A-69F9-4194-8FCC-3E3AF513D3A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6" name="Text Box 19">
          <a:extLst>
            <a:ext uri="{FF2B5EF4-FFF2-40B4-BE49-F238E27FC236}">
              <a16:creationId xmlns:a16="http://schemas.microsoft.com/office/drawing/2014/main" id="{66FFBE20-C7CF-46B0-B05E-5FDC974FE8F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7" name="Text Box 16">
          <a:extLst>
            <a:ext uri="{FF2B5EF4-FFF2-40B4-BE49-F238E27FC236}">
              <a16:creationId xmlns:a16="http://schemas.microsoft.com/office/drawing/2014/main" id="{786DF397-CDCF-49BE-8171-50315C3BE99E}"/>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8" name="Text Box 17">
          <a:extLst>
            <a:ext uri="{FF2B5EF4-FFF2-40B4-BE49-F238E27FC236}">
              <a16:creationId xmlns:a16="http://schemas.microsoft.com/office/drawing/2014/main" id="{2CA0BCE3-DF1F-4CF3-B82A-B19970DBC8E1}"/>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9" name="Text Box 18">
          <a:extLst>
            <a:ext uri="{FF2B5EF4-FFF2-40B4-BE49-F238E27FC236}">
              <a16:creationId xmlns:a16="http://schemas.microsoft.com/office/drawing/2014/main" id="{778860D3-35AA-4115-938E-B2E86823B42A}"/>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80" name="Text Box 19">
          <a:extLst>
            <a:ext uri="{FF2B5EF4-FFF2-40B4-BE49-F238E27FC236}">
              <a16:creationId xmlns:a16="http://schemas.microsoft.com/office/drawing/2014/main" id="{D960CDDB-2231-4F32-9CD3-2FC4014428AB}"/>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81" name="Text Box 15">
          <a:extLst>
            <a:ext uri="{FF2B5EF4-FFF2-40B4-BE49-F238E27FC236}">
              <a16:creationId xmlns:a16="http://schemas.microsoft.com/office/drawing/2014/main" id="{F7AABAE1-5BC0-4FEB-B72E-8968B976C8DD}"/>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2" name="Text Box 16">
          <a:extLst>
            <a:ext uri="{FF2B5EF4-FFF2-40B4-BE49-F238E27FC236}">
              <a16:creationId xmlns:a16="http://schemas.microsoft.com/office/drawing/2014/main" id="{E862F86D-05DE-4041-A20F-81F0F0DA797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3" name="Text Box 17">
          <a:extLst>
            <a:ext uri="{FF2B5EF4-FFF2-40B4-BE49-F238E27FC236}">
              <a16:creationId xmlns:a16="http://schemas.microsoft.com/office/drawing/2014/main" id="{C6D0F671-3FE5-42A7-8002-92350C8E35E6}"/>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4" name="Text Box 18">
          <a:extLst>
            <a:ext uri="{FF2B5EF4-FFF2-40B4-BE49-F238E27FC236}">
              <a16:creationId xmlns:a16="http://schemas.microsoft.com/office/drawing/2014/main" id="{07E4435C-1398-45B3-84A0-87C67F7982F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5" name="Text Box 19">
          <a:extLst>
            <a:ext uri="{FF2B5EF4-FFF2-40B4-BE49-F238E27FC236}">
              <a16:creationId xmlns:a16="http://schemas.microsoft.com/office/drawing/2014/main" id="{0DEA737A-1068-4B49-A0B8-15481E78A08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6" name="Text Box 16">
          <a:extLst>
            <a:ext uri="{FF2B5EF4-FFF2-40B4-BE49-F238E27FC236}">
              <a16:creationId xmlns:a16="http://schemas.microsoft.com/office/drawing/2014/main" id="{990C4563-1E74-426A-8095-3EFA8540613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7" name="Text Box 17">
          <a:extLst>
            <a:ext uri="{FF2B5EF4-FFF2-40B4-BE49-F238E27FC236}">
              <a16:creationId xmlns:a16="http://schemas.microsoft.com/office/drawing/2014/main" id="{8192D37D-D7D5-401C-A0FB-07FF5DB47D9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3688" name="Text Box 18">
          <a:extLst>
            <a:ext uri="{FF2B5EF4-FFF2-40B4-BE49-F238E27FC236}">
              <a16:creationId xmlns:a16="http://schemas.microsoft.com/office/drawing/2014/main" id="{97C0E6B4-67BC-4865-BE63-CAB9A809736B}"/>
            </a:ext>
          </a:extLst>
        </xdr:cNvPr>
        <xdr:cNvSpPr txBox="1">
          <a:spLocks noChangeArrowheads="1"/>
        </xdr:cNvSpPr>
      </xdr:nvSpPr>
      <xdr:spPr bwMode="auto">
        <a:xfrm>
          <a:off x="14355762" y="52184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89" name="Text Box 16">
          <a:extLst>
            <a:ext uri="{FF2B5EF4-FFF2-40B4-BE49-F238E27FC236}">
              <a16:creationId xmlns:a16="http://schemas.microsoft.com/office/drawing/2014/main" id="{448C2292-7EEC-4349-BBE4-FED6BE6E1CA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0" name="Text Box 17">
          <a:extLst>
            <a:ext uri="{FF2B5EF4-FFF2-40B4-BE49-F238E27FC236}">
              <a16:creationId xmlns:a16="http://schemas.microsoft.com/office/drawing/2014/main" id="{9CC0B838-A75F-43F0-B668-DA7CBEE7F11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1" name="Text Box 18">
          <a:extLst>
            <a:ext uri="{FF2B5EF4-FFF2-40B4-BE49-F238E27FC236}">
              <a16:creationId xmlns:a16="http://schemas.microsoft.com/office/drawing/2014/main" id="{78DE059D-C1A9-4177-B7B2-1FD75F0C9530}"/>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2" name="Text Box 19">
          <a:extLst>
            <a:ext uri="{FF2B5EF4-FFF2-40B4-BE49-F238E27FC236}">
              <a16:creationId xmlns:a16="http://schemas.microsoft.com/office/drawing/2014/main" id="{7B29BC8A-D2DA-4CE4-BCA0-393EB914E124}"/>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3" name="Text Box 16">
          <a:extLst>
            <a:ext uri="{FF2B5EF4-FFF2-40B4-BE49-F238E27FC236}">
              <a16:creationId xmlns:a16="http://schemas.microsoft.com/office/drawing/2014/main" id="{0CA6A619-2678-487B-B4BF-8DC773847D8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94" name="Text Box 15">
          <a:extLst>
            <a:ext uri="{FF2B5EF4-FFF2-40B4-BE49-F238E27FC236}">
              <a16:creationId xmlns:a16="http://schemas.microsoft.com/office/drawing/2014/main" id="{FA3EA6DB-38DF-4016-82DA-F03D481250E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695" name="Text Box 15">
          <a:extLst>
            <a:ext uri="{FF2B5EF4-FFF2-40B4-BE49-F238E27FC236}">
              <a16:creationId xmlns:a16="http://schemas.microsoft.com/office/drawing/2014/main" id="{2C81954F-E72F-4419-AFD1-FAC034F7BCC5}"/>
            </a:ext>
          </a:extLst>
        </xdr:cNvPr>
        <xdr:cNvSpPr txBox="1">
          <a:spLocks noChangeArrowheads="1"/>
        </xdr:cNvSpPr>
      </xdr:nvSpPr>
      <xdr:spPr bwMode="auto">
        <a:xfrm>
          <a:off x="4743450" y="1130617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696" name="Text Box 15">
          <a:extLst>
            <a:ext uri="{FF2B5EF4-FFF2-40B4-BE49-F238E27FC236}">
              <a16:creationId xmlns:a16="http://schemas.microsoft.com/office/drawing/2014/main" id="{BF14A5AD-ACE5-4A00-B917-0C4ACA5F51A4}"/>
            </a:ext>
          </a:extLst>
        </xdr:cNvPr>
        <xdr:cNvSpPr txBox="1">
          <a:spLocks noChangeArrowheads="1"/>
        </xdr:cNvSpPr>
      </xdr:nvSpPr>
      <xdr:spPr bwMode="auto">
        <a:xfrm>
          <a:off x="4743450" y="11306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697" name="Text Box 15">
          <a:extLst>
            <a:ext uri="{FF2B5EF4-FFF2-40B4-BE49-F238E27FC236}">
              <a16:creationId xmlns:a16="http://schemas.microsoft.com/office/drawing/2014/main" id="{A19A55D1-0F58-49D9-96DB-6EE996A89A4C}"/>
            </a:ext>
          </a:extLst>
        </xdr:cNvPr>
        <xdr:cNvSpPr txBox="1">
          <a:spLocks noChangeArrowheads="1"/>
        </xdr:cNvSpPr>
      </xdr:nvSpPr>
      <xdr:spPr bwMode="auto">
        <a:xfrm>
          <a:off x="4743450" y="11306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8" name="Text Box 15">
          <a:extLst>
            <a:ext uri="{FF2B5EF4-FFF2-40B4-BE49-F238E27FC236}">
              <a16:creationId xmlns:a16="http://schemas.microsoft.com/office/drawing/2014/main" id="{A55ED2EE-9806-43A8-9D43-69816CE19197}"/>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9" name="Text Box 15">
          <a:extLst>
            <a:ext uri="{FF2B5EF4-FFF2-40B4-BE49-F238E27FC236}">
              <a16:creationId xmlns:a16="http://schemas.microsoft.com/office/drawing/2014/main" id="{99C16008-39BC-4299-85AD-066D75AB73FA}"/>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700" name="Text Box 15">
          <a:extLst>
            <a:ext uri="{FF2B5EF4-FFF2-40B4-BE49-F238E27FC236}">
              <a16:creationId xmlns:a16="http://schemas.microsoft.com/office/drawing/2014/main" id="{AE61B13E-1565-4232-B95E-4EB741DB438F}"/>
            </a:ext>
          </a:extLst>
        </xdr:cNvPr>
        <xdr:cNvSpPr txBox="1">
          <a:spLocks noChangeArrowheads="1"/>
        </xdr:cNvSpPr>
      </xdr:nvSpPr>
      <xdr:spPr bwMode="auto">
        <a:xfrm>
          <a:off x="4743450" y="13163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1" name="Text Box 15">
          <a:extLst>
            <a:ext uri="{FF2B5EF4-FFF2-40B4-BE49-F238E27FC236}">
              <a16:creationId xmlns:a16="http://schemas.microsoft.com/office/drawing/2014/main" id="{43749A74-23A5-482D-88F0-86D2AE7B5923}"/>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2" name="Text Box 15">
          <a:extLst>
            <a:ext uri="{FF2B5EF4-FFF2-40B4-BE49-F238E27FC236}">
              <a16:creationId xmlns:a16="http://schemas.microsoft.com/office/drawing/2014/main" id="{8F3F1CBC-934F-47E5-B164-E8569E65FF0C}"/>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703" name="Text Box 15">
          <a:extLst>
            <a:ext uri="{FF2B5EF4-FFF2-40B4-BE49-F238E27FC236}">
              <a16:creationId xmlns:a16="http://schemas.microsoft.com/office/drawing/2014/main" id="{FDCEF29B-CC4F-4FF3-A2E4-2CB164931125}"/>
            </a:ext>
          </a:extLst>
        </xdr:cNvPr>
        <xdr:cNvSpPr txBox="1">
          <a:spLocks noChangeArrowheads="1"/>
        </xdr:cNvSpPr>
      </xdr:nvSpPr>
      <xdr:spPr bwMode="auto">
        <a:xfrm>
          <a:off x="4743450" y="13163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4" name="Text Box 15">
          <a:extLst>
            <a:ext uri="{FF2B5EF4-FFF2-40B4-BE49-F238E27FC236}">
              <a16:creationId xmlns:a16="http://schemas.microsoft.com/office/drawing/2014/main" id="{EC0D6639-04D0-4CBF-A0FC-3F99BEBCE18B}"/>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5" name="Text Box 15">
          <a:extLst>
            <a:ext uri="{FF2B5EF4-FFF2-40B4-BE49-F238E27FC236}">
              <a16:creationId xmlns:a16="http://schemas.microsoft.com/office/drawing/2014/main" id="{6A020E25-DB44-4C1C-8DCF-A14DBBA96437}"/>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706" name="Text Box 15">
          <a:extLst>
            <a:ext uri="{FF2B5EF4-FFF2-40B4-BE49-F238E27FC236}">
              <a16:creationId xmlns:a16="http://schemas.microsoft.com/office/drawing/2014/main" id="{58581823-20F5-483B-A501-2AC379DEAAA6}"/>
            </a:ext>
          </a:extLst>
        </xdr:cNvPr>
        <xdr:cNvSpPr txBox="1">
          <a:spLocks noChangeArrowheads="1"/>
        </xdr:cNvSpPr>
      </xdr:nvSpPr>
      <xdr:spPr bwMode="auto">
        <a:xfrm>
          <a:off x="4743450" y="13906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07" name="Text Box 15">
          <a:extLst>
            <a:ext uri="{FF2B5EF4-FFF2-40B4-BE49-F238E27FC236}">
              <a16:creationId xmlns:a16="http://schemas.microsoft.com/office/drawing/2014/main" id="{F5F6A42F-2857-4FBA-827C-1EFF1F6A4E3B}"/>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08" name="Text Box 15">
          <a:extLst>
            <a:ext uri="{FF2B5EF4-FFF2-40B4-BE49-F238E27FC236}">
              <a16:creationId xmlns:a16="http://schemas.microsoft.com/office/drawing/2014/main" id="{9CA40B69-E65B-4643-9FC4-08AB2D82D491}"/>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709" name="Text Box 15">
          <a:extLst>
            <a:ext uri="{FF2B5EF4-FFF2-40B4-BE49-F238E27FC236}">
              <a16:creationId xmlns:a16="http://schemas.microsoft.com/office/drawing/2014/main" id="{52F43FFB-95AC-4802-BF0E-F92B4CA94355}"/>
            </a:ext>
          </a:extLst>
        </xdr:cNvPr>
        <xdr:cNvSpPr txBox="1">
          <a:spLocks noChangeArrowheads="1"/>
        </xdr:cNvSpPr>
      </xdr:nvSpPr>
      <xdr:spPr bwMode="auto">
        <a:xfrm>
          <a:off x="4743450" y="13906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10" name="Text Box 15">
          <a:extLst>
            <a:ext uri="{FF2B5EF4-FFF2-40B4-BE49-F238E27FC236}">
              <a16:creationId xmlns:a16="http://schemas.microsoft.com/office/drawing/2014/main" id="{DF587782-421D-4287-ADD6-C48691C8A951}"/>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11" name="Text Box 15">
          <a:extLst>
            <a:ext uri="{FF2B5EF4-FFF2-40B4-BE49-F238E27FC236}">
              <a16:creationId xmlns:a16="http://schemas.microsoft.com/office/drawing/2014/main" id="{ED4FBBBF-13F6-4FF6-B651-7B3B9C047388}"/>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2" name="Text Box 15">
          <a:extLst>
            <a:ext uri="{FF2B5EF4-FFF2-40B4-BE49-F238E27FC236}">
              <a16:creationId xmlns:a16="http://schemas.microsoft.com/office/drawing/2014/main" id="{0A3069F6-9693-483A-8351-0FEE3D28E45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3" name="Text Box 15">
          <a:extLst>
            <a:ext uri="{FF2B5EF4-FFF2-40B4-BE49-F238E27FC236}">
              <a16:creationId xmlns:a16="http://schemas.microsoft.com/office/drawing/2014/main" id="{37391A3E-FA01-44FE-A4C6-252159CBE1A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714" name="Text Box 15">
          <a:extLst>
            <a:ext uri="{FF2B5EF4-FFF2-40B4-BE49-F238E27FC236}">
              <a16:creationId xmlns:a16="http://schemas.microsoft.com/office/drawing/2014/main" id="{A97238D1-6E26-4343-B089-42DA41249425}"/>
            </a:ext>
          </a:extLst>
        </xdr:cNvPr>
        <xdr:cNvSpPr txBox="1">
          <a:spLocks noChangeArrowheads="1"/>
        </xdr:cNvSpPr>
      </xdr:nvSpPr>
      <xdr:spPr bwMode="auto">
        <a:xfrm>
          <a:off x="4743450" y="15392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5" name="Text Box 15">
          <a:extLst>
            <a:ext uri="{FF2B5EF4-FFF2-40B4-BE49-F238E27FC236}">
              <a16:creationId xmlns:a16="http://schemas.microsoft.com/office/drawing/2014/main" id="{731D779C-E463-43B4-90B3-CC2ACF2E5CA0}"/>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6" name="Text Box 15">
          <a:extLst>
            <a:ext uri="{FF2B5EF4-FFF2-40B4-BE49-F238E27FC236}">
              <a16:creationId xmlns:a16="http://schemas.microsoft.com/office/drawing/2014/main" id="{B3478DDB-4F4A-4A96-A7CA-5AE98D4CBC33}"/>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717" name="Text Box 15">
          <a:extLst>
            <a:ext uri="{FF2B5EF4-FFF2-40B4-BE49-F238E27FC236}">
              <a16:creationId xmlns:a16="http://schemas.microsoft.com/office/drawing/2014/main" id="{7F368F5A-DE99-40C7-BCDA-FAD6BBF4811D}"/>
            </a:ext>
          </a:extLst>
        </xdr:cNvPr>
        <xdr:cNvSpPr txBox="1">
          <a:spLocks noChangeArrowheads="1"/>
        </xdr:cNvSpPr>
      </xdr:nvSpPr>
      <xdr:spPr bwMode="auto">
        <a:xfrm>
          <a:off x="4743450" y="15392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8" name="Text Box 15">
          <a:extLst>
            <a:ext uri="{FF2B5EF4-FFF2-40B4-BE49-F238E27FC236}">
              <a16:creationId xmlns:a16="http://schemas.microsoft.com/office/drawing/2014/main" id="{3CB4459A-8B47-4226-9A01-C2B36F53125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9" name="Text Box 15">
          <a:extLst>
            <a:ext uri="{FF2B5EF4-FFF2-40B4-BE49-F238E27FC236}">
              <a16:creationId xmlns:a16="http://schemas.microsoft.com/office/drawing/2014/main" id="{EAE6326D-4890-4D12-B0B1-D6A0774D7A99}"/>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0" name="Text Box 15">
          <a:extLst>
            <a:ext uri="{FF2B5EF4-FFF2-40B4-BE49-F238E27FC236}">
              <a16:creationId xmlns:a16="http://schemas.microsoft.com/office/drawing/2014/main" id="{C1B00B29-3664-4106-884C-AEB37D336DC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1" name="Text Box 15">
          <a:extLst>
            <a:ext uri="{FF2B5EF4-FFF2-40B4-BE49-F238E27FC236}">
              <a16:creationId xmlns:a16="http://schemas.microsoft.com/office/drawing/2014/main" id="{CD3B0CBE-DFF1-4B56-B687-62921FAE9C22}"/>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722" name="Text Box 15">
          <a:extLst>
            <a:ext uri="{FF2B5EF4-FFF2-40B4-BE49-F238E27FC236}">
              <a16:creationId xmlns:a16="http://schemas.microsoft.com/office/drawing/2014/main" id="{9AA2D495-B883-4BBE-A31B-654CF0C13EE8}"/>
            </a:ext>
          </a:extLst>
        </xdr:cNvPr>
        <xdr:cNvSpPr txBox="1">
          <a:spLocks noChangeArrowheads="1"/>
        </xdr:cNvSpPr>
      </xdr:nvSpPr>
      <xdr:spPr bwMode="auto">
        <a:xfrm>
          <a:off x="4743450" y="16135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3" name="Text Box 15">
          <a:extLst>
            <a:ext uri="{FF2B5EF4-FFF2-40B4-BE49-F238E27FC236}">
              <a16:creationId xmlns:a16="http://schemas.microsoft.com/office/drawing/2014/main" id="{C468A16E-580C-4111-8F82-AD7139FDEE5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4" name="Text Box 15">
          <a:extLst>
            <a:ext uri="{FF2B5EF4-FFF2-40B4-BE49-F238E27FC236}">
              <a16:creationId xmlns:a16="http://schemas.microsoft.com/office/drawing/2014/main" id="{7EB03620-03F6-4EB9-95CC-F14149C23574}"/>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725" name="Text Box 15">
          <a:extLst>
            <a:ext uri="{FF2B5EF4-FFF2-40B4-BE49-F238E27FC236}">
              <a16:creationId xmlns:a16="http://schemas.microsoft.com/office/drawing/2014/main" id="{E3C2C1C7-5FE6-4192-8821-37AD9A3E1DD2}"/>
            </a:ext>
          </a:extLst>
        </xdr:cNvPr>
        <xdr:cNvSpPr txBox="1">
          <a:spLocks noChangeArrowheads="1"/>
        </xdr:cNvSpPr>
      </xdr:nvSpPr>
      <xdr:spPr bwMode="auto">
        <a:xfrm>
          <a:off x="4743450" y="16135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6" name="Text Box 15">
          <a:extLst>
            <a:ext uri="{FF2B5EF4-FFF2-40B4-BE49-F238E27FC236}">
              <a16:creationId xmlns:a16="http://schemas.microsoft.com/office/drawing/2014/main" id="{AD4A2E94-68A1-440F-A296-DF67645E1C2C}"/>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7" name="Text Box 15">
          <a:extLst>
            <a:ext uri="{FF2B5EF4-FFF2-40B4-BE49-F238E27FC236}">
              <a16:creationId xmlns:a16="http://schemas.microsoft.com/office/drawing/2014/main" id="{4F2FB393-165D-4722-A4E4-881AA4FAA64D}"/>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8" name="Text Box 15">
          <a:extLst>
            <a:ext uri="{FF2B5EF4-FFF2-40B4-BE49-F238E27FC236}">
              <a16:creationId xmlns:a16="http://schemas.microsoft.com/office/drawing/2014/main" id="{BB19418E-94A5-4403-BAFC-95FE70B37028}"/>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9" name="Text Box 15">
          <a:extLst>
            <a:ext uri="{FF2B5EF4-FFF2-40B4-BE49-F238E27FC236}">
              <a16:creationId xmlns:a16="http://schemas.microsoft.com/office/drawing/2014/main" id="{08AA214A-788F-4BEC-BED9-DEEDC583B90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0" name="Text Box 15">
          <a:extLst>
            <a:ext uri="{FF2B5EF4-FFF2-40B4-BE49-F238E27FC236}">
              <a16:creationId xmlns:a16="http://schemas.microsoft.com/office/drawing/2014/main" id="{79844338-A7B0-4ECE-A7BD-42218B66624B}"/>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1" name="Text Box 15">
          <a:extLst>
            <a:ext uri="{FF2B5EF4-FFF2-40B4-BE49-F238E27FC236}">
              <a16:creationId xmlns:a16="http://schemas.microsoft.com/office/drawing/2014/main" id="{BEDCACA6-A514-48EE-BC8E-E2D480258B05}"/>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2" name="Text Box 15">
          <a:extLst>
            <a:ext uri="{FF2B5EF4-FFF2-40B4-BE49-F238E27FC236}">
              <a16:creationId xmlns:a16="http://schemas.microsoft.com/office/drawing/2014/main" id="{2558CDB0-9301-45E9-A8E3-D9550AD13C5F}"/>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3" name="Text Box 15">
          <a:extLst>
            <a:ext uri="{FF2B5EF4-FFF2-40B4-BE49-F238E27FC236}">
              <a16:creationId xmlns:a16="http://schemas.microsoft.com/office/drawing/2014/main" id="{9A8FF248-9694-432C-A5B5-DB2F58B59CD6}"/>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4" name="Text Box 15">
          <a:extLst>
            <a:ext uri="{FF2B5EF4-FFF2-40B4-BE49-F238E27FC236}">
              <a16:creationId xmlns:a16="http://schemas.microsoft.com/office/drawing/2014/main" id="{B7332EB9-5B7E-4A04-A6C1-132EA7BFECDE}"/>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5" name="Text Box 15">
          <a:extLst>
            <a:ext uri="{FF2B5EF4-FFF2-40B4-BE49-F238E27FC236}">
              <a16:creationId xmlns:a16="http://schemas.microsoft.com/office/drawing/2014/main" id="{17D262AD-3237-41D6-802D-89828F9586DE}"/>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6" name="Text Box 15">
          <a:extLst>
            <a:ext uri="{FF2B5EF4-FFF2-40B4-BE49-F238E27FC236}">
              <a16:creationId xmlns:a16="http://schemas.microsoft.com/office/drawing/2014/main" id="{AE9336AA-1722-48A8-BEFE-689E9178CE83}"/>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7" name="Text Box 15">
          <a:extLst>
            <a:ext uri="{FF2B5EF4-FFF2-40B4-BE49-F238E27FC236}">
              <a16:creationId xmlns:a16="http://schemas.microsoft.com/office/drawing/2014/main" id="{6780F89B-6B79-4FDA-BA41-5401263731C2}"/>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8" name="Text Box 15">
          <a:extLst>
            <a:ext uri="{FF2B5EF4-FFF2-40B4-BE49-F238E27FC236}">
              <a16:creationId xmlns:a16="http://schemas.microsoft.com/office/drawing/2014/main" id="{ECDA80B6-9177-432F-ACC9-C4EE9FD3DB26}"/>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9" name="Text Box 15">
          <a:extLst>
            <a:ext uri="{FF2B5EF4-FFF2-40B4-BE49-F238E27FC236}">
              <a16:creationId xmlns:a16="http://schemas.microsoft.com/office/drawing/2014/main" id="{D050D759-BBE1-4331-B7F6-E6CCFA124117}"/>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740" name="Text Box 15">
          <a:extLst>
            <a:ext uri="{FF2B5EF4-FFF2-40B4-BE49-F238E27FC236}">
              <a16:creationId xmlns:a16="http://schemas.microsoft.com/office/drawing/2014/main" id="{CD2D5969-E10E-476C-BF1B-24867A4C2733}"/>
            </a:ext>
          </a:extLst>
        </xdr:cNvPr>
        <xdr:cNvSpPr txBox="1">
          <a:spLocks noChangeArrowheads="1"/>
        </xdr:cNvSpPr>
      </xdr:nvSpPr>
      <xdr:spPr bwMode="auto">
        <a:xfrm>
          <a:off x="4743450" y="172497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1" name="Text Box 15">
          <a:extLst>
            <a:ext uri="{FF2B5EF4-FFF2-40B4-BE49-F238E27FC236}">
              <a16:creationId xmlns:a16="http://schemas.microsoft.com/office/drawing/2014/main" id="{30B2F9DE-DF23-49AD-94F5-2A18B32FB95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42" name="Text Box 15">
          <a:extLst>
            <a:ext uri="{FF2B5EF4-FFF2-40B4-BE49-F238E27FC236}">
              <a16:creationId xmlns:a16="http://schemas.microsoft.com/office/drawing/2014/main" id="{3AE7735F-977E-4449-9916-7B0B533489EB}"/>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3" name="Text Box 15">
          <a:extLst>
            <a:ext uri="{FF2B5EF4-FFF2-40B4-BE49-F238E27FC236}">
              <a16:creationId xmlns:a16="http://schemas.microsoft.com/office/drawing/2014/main" id="{D9585269-E3CB-44BD-8A29-F5965528CDA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4" name="Text Box 15">
          <a:extLst>
            <a:ext uri="{FF2B5EF4-FFF2-40B4-BE49-F238E27FC236}">
              <a16:creationId xmlns:a16="http://schemas.microsoft.com/office/drawing/2014/main" id="{59EE7782-5C3D-4EAA-A9B9-B8E93285E6C3}"/>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5" name="Text Box 15">
          <a:extLst>
            <a:ext uri="{FF2B5EF4-FFF2-40B4-BE49-F238E27FC236}">
              <a16:creationId xmlns:a16="http://schemas.microsoft.com/office/drawing/2014/main" id="{FD5A5F01-F226-40D8-984E-EA5E7E4B4C40}"/>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6" name="Text Box 15">
          <a:extLst>
            <a:ext uri="{FF2B5EF4-FFF2-40B4-BE49-F238E27FC236}">
              <a16:creationId xmlns:a16="http://schemas.microsoft.com/office/drawing/2014/main" id="{7C4D5D15-74C3-4DB0-895B-1BEEF727791C}"/>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47" name="Text Box 15">
          <a:extLst>
            <a:ext uri="{FF2B5EF4-FFF2-40B4-BE49-F238E27FC236}">
              <a16:creationId xmlns:a16="http://schemas.microsoft.com/office/drawing/2014/main" id="{4F44BD21-C346-4C32-8F08-6114F95B52EF}"/>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48" name="Text Box 15">
          <a:extLst>
            <a:ext uri="{FF2B5EF4-FFF2-40B4-BE49-F238E27FC236}">
              <a16:creationId xmlns:a16="http://schemas.microsoft.com/office/drawing/2014/main" id="{687BCD38-177F-4110-A50C-7D90DB3D5BC7}"/>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49" name="Text Box 15">
          <a:extLst>
            <a:ext uri="{FF2B5EF4-FFF2-40B4-BE49-F238E27FC236}">
              <a16:creationId xmlns:a16="http://schemas.microsoft.com/office/drawing/2014/main" id="{E3634E58-E9AE-47EE-9C9E-FD6DE3C5237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50" name="Text Box 15">
          <a:extLst>
            <a:ext uri="{FF2B5EF4-FFF2-40B4-BE49-F238E27FC236}">
              <a16:creationId xmlns:a16="http://schemas.microsoft.com/office/drawing/2014/main" id="{3742F424-D1AE-4A8C-85D2-3D1F955B1FD8}"/>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1" name="Text Box 15">
          <a:extLst>
            <a:ext uri="{FF2B5EF4-FFF2-40B4-BE49-F238E27FC236}">
              <a16:creationId xmlns:a16="http://schemas.microsoft.com/office/drawing/2014/main" id="{590A0004-1E15-46F8-BE9A-5887C01C1E1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2" name="Text Box 15">
          <a:extLst>
            <a:ext uri="{FF2B5EF4-FFF2-40B4-BE49-F238E27FC236}">
              <a16:creationId xmlns:a16="http://schemas.microsoft.com/office/drawing/2014/main" id="{87A06E00-FEB5-4A4C-A7CC-A806A6B9095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753" name="Text Box 15">
          <a:extLst>
            <a:ext uri="{FF2B5EF4-FFF2-40B4-BE49-F238E27FC236}">
              <a16:creationId xmlns:a16="http://schemas.microsoft.com/office/drawing/2014/main" id="{7212310A-533A-4813-BC63-FADD7E7EA02A}"/>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4" name="Text Box 15">
          <a:extLst>
            <a:ext uri="{FF2B5EF4-FFF2-40B4-BE49-F238E27FC236}">
              <a16:creationId xmlns:a16="http://schemas.microsoft.com/office/drawing/2014/main" id="{9AAE529F-2288-451B-A41D-87E6EBAB849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5" name="Text Box 15">
          <a:extLst>
            <a:ext uri="{FF2B5EF4-FFF2-40B4-BE49-F238E27FC236}">
              <a16:creationId xmlns:a16="http://schemas.microsoft.com/office/drawing/2014/main" id="{6F5EB52D-DDD6-440E-8F99-D8A20AB96B60}"/>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6" name="Text Box 15">
          <a:extLst>
            <a:ext uri="{FF2B5EF4-FFF2-40B4-BE49-F238E27FC236}">
              <a16:creationId xmlns:a16="http://schemas.microsoft.com/office/drawing/2014/main" id="{E655B68F-CDB9-46A2-96B3-7841FB4AC2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7" name="Text Box 15">
          <a:extLst>
            <a:ext uri="{FF2B5EF4-FFF2-40B4-BE49-F238E27FC236}">
              <a16:creationId xmlns:a16="http://schemas.microsoft.com/office/drawing/2014/main" id="{8FB38BB4-6A5D-4A14-A35E-712F2A62A2A4}"/>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8" name="Text Box 15">
          <a:extLst>
            <a:ext uri="{FF2B5EF4-FFF2-40B4-BE49-F238E27FC236}">
              <a16:creationId xmlns:a16="http://schemas.microsoft.com/office/drawing/2014/main" id="{1E8AA5E7-4D78-4929-8201-E40CF4605266}"/>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9" name="Text Box 15">
          <a:extLst>
            <a:ext uri="{FF2B5EF4-FFF2-40B4-BE49-F238E27FC236}">
              <a16:creationId xmlns:a16="http://schemas.microsoft.com/office/drawing/2014/main" id="{DADDC07A-D1F6-434F-934D-2DAB9C0EDB4E}"/>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0" name="Text Box 15">
          <a:extLst>
            <a:ext uri="{FF2B5EF4-FFF2-40B4-BE49-F238E27FC236}">
              <a16:creationId xmlns:a16="http://schemas.microsoft.com/office/drawing/2014/main" id="{8EB621CF-2AEB-442B-88E7-818548F72AA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1" name="Text Box 15">
          <a:extLst>
            <a:ext uri="{FF2B5EF4-FFF2-40B4-BE49-F238E27FC236}">
              <a16:creationId xmlns:a16="http://schemas.microsoft.com/office/drawing/2014/main" id="{0CDA9FC3-0EEE-477F-9B65-FD37AED207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2" name="Text Box 15">
          <a:extLst>
            <a:ext uri="{FF2B5EF4-FFF2-40B4-BE49-F238E27FC236}">
              <a16:creationId xmlns:a16="http://schemas.microsoft.com/office/drawing/2014/main" id="{E5E3FA6C-8303-4AD0-9B4F-0F32D3B47D53}"/>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3" name="Text Box 15">
          <a:extLst>
            <a:ext uri="{FF2B5EF4-FFF2-40B4-BE49-F238E27FC236}">
              <a16:creationId xmlns:a16="http://schemas.microsoft.com/office/drawing/2014/main" id="{A032839D-2F53-41F0-8FE0-221C2E7861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4" name="Text Box 15">
          <a:extLst>
            <a:ext uri="{FF2B5EF4-FFF2-40B4-BE49-F238E27FC236}">
              <a16:creationId xmlns:a16="http://schemas.microsoft.com/office/drawing/2014/main" id="{6A6D1A88-6CDC-42B5-8E4D-9BFAB6A79A0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5" name="Text Box 15">
          <a:extLst>
            <a:ext uri="{FF2B5EF4-FFF2-40B4-BE49-F238E27FC236}">
              <a16:creationId xmlns:a16="http://schemas.microsoft.com/office/drawing/2014/main" id="{6624883D-F97C-4BA8-B713-713484758BD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6" name="Text Box 15">
          <a:extLst>
            <a:ext uri="{FF2B5EF4-FFF2-40B4-BE49-F238E27FC236}">
              <a16:creationId xmlns:a16="http://schemas.microsoft.com/office/drawing/2014/main" id="{6382ADEC-23C9-4BC0-8648-94D67D99AAA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67" name="Text Box 15">
          <a:extLst>
            <a:ext uri="{FF2B5EF4-FFF2-40B4-BE49-F238E27FC236}">
              <a16:creationId xmlns:a16="http://schemas.microsoft.com/office/drawing/2014/main" id="{50C1C00A-C9DE-4A57-B25E-7FC0ACB4EA0A}"/>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8" name="Text Box 15">
          <a:extLst>
            <a:ext uri="{FF2B5EF4-FFF2-40B4-BE49-F238E27FC236}">
              <a16:creationId xmlns:a16="http://schemas.microsoft.com/office/drawing/2014/main" id="{D6C725AA-F62D-4489-92B7-57B6DDAC5BF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69" name="Text Box 15">
          <a:extLst>
            <a:ext uri="{FF2B5EF4-FFF2-40B4-BE49-F238E27FC236}">
              <a16:creationId xmlns:a16="http://schemas.microsoft.com/office/drawing/2014/main" id="{39DCF307-DF7A-4A33-B14E-3BADABDD943D}"/>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70" name="Text Box 15">
          <a:extLst>
            <a:ext uri="{FF2B5EF4-FFF2-40B4-BE49-F238E27FC236}">
              <a16:creationId xmlns:a16="http://schemas.microsoft.com/office/drawing/2014/main" id="{62C16292-5394-444D-AD7B-84D00B8AD0AB}"/>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1" name="Text Box 15">
          <a:extLst>
            <a:ext uri="{FF2B5EF4-FFF2-40B4-BE49-F238E27FC236}">
              <a16:creationId xmlns:a16="http://schemas.microsoft.com/office/drawing/2014/main" id="{B9C88599-A0AB-4880-8E11-E24B8055FEC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2" name="Text Box 15">
          <a:extLst>
            <a:ext uri="{FF2B5EF4-FFF2-40B4-BE49-F238E27FC236}">
              <a16:creationId xmlns:a16="http://schemas.microsoft.com/office/drawing/2014/main" id="{EE51EFE2-F5F5-4B88-BD5E-757AAC5B7B7A}"/>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773" name="Text Box 15">
          <a:extLst>
            <a:ext uri="{FF2B5EF4-FFF2-40B4-BE49-F238E27FC236}">
              <a16:creationId xmlns:a16="http://schemas.microsoft.com/office/drawing/2014/main" id="{3C4E17D6-3901-4C1C-86EA-5E672B584ADB}"/>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4" name="Text Box 15">
          <a:extLst>
            <a:ext uri="{FF2B5EF4-FFF2-40B4-BE49-F238E27FC236}">
              <a16:creationId xmlns:a16="http://schemas.microsoft.com/office/drawing/2014/main" id="{D40A1BEA-D9B1-49C4-ABCF-99922BDE5D7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5" name="Text Box 15">
          <a:extLst>
            <a:ext uri="{FF2B5EF4-FFF2-40B4-BE49-F238E27FC236}">
              <a16:creationId xmlns:a16="http://schemas.microsoft.com/office/drawing/2014/main" id="{C6DD9513-9615-47E9-8ECB-A6CB17AC8365}"/>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6" name="Text Box 15">
          <a:extLst>
            <a:ext uri="{FF2B5EF4-FFF2-40B4-BE49-F238E27FC236}">
              <a16:creationId xmlns:a16="http://schemas.microsoft.com/office/drawing/2014/main" id="{1587C392-7390-456B-B5C2-78B4F7834564}"/>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7" name="Text Box 15">
          <a:extLst>
            <a:ext uri="{FF2B5EF4-FFF2-40B4-BE49-F238E27FC236}">
              <a16:creationId xmlns:a16="http://schemas.microsoft.com/office/drawing/2014/main" id="{8A258A5B-851D-433D-A6FC-AA48C7105B68}"/>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8" name="Text Box 15">
          <a:extLst>
            <a:ext uri="{FF2B5EF4-FFF2-40B4-BE49-F238E27FC236}">
              <a16:creationId xmlns:a16="http://schemas.microsoft.com/office/drawing/2014/main" id="{730D1556-D538-4829-8AFF-34E6392B332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9" name="Text Box 15">
          <a:extLst>
            <a:ext uri="{FF2B5EF4-FFF2-40B4-BE49-F238E27FC236}">
              <a16:creationId xmlns:a16="http://schemas.microsoft.com/office/drawing/2014/main" id="{E12405D8-F488-4BF0-A1D7-F56100AE9D4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0" name="Text Box 15">
          <a:extLst>
            <a:ext uri="{FF2B5EF4-FFF2-40B4-BE49-F238E27FC236}">
              <a16:creationId xmlns:a16="http://schemas.microsoft.com/office/drawing/2014/main" id="{FFC0ECB9-EEAB-4564-9CDA-F38625449CC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1" name="Text Box 15">
          <a:extLst>
            <a:ext uri="{FF2B5EF4-FFF2-40B4-BE49-F238E27FC236}">
              <a16:creationId xmlns:a16="http://schemas.microsoft.com/office/drawing/2014/main" id="{EE15C1B9-4899-4E41-B4C3-7D70DAE6FE0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2" name="Text Box 15">
          <a:extLst>
            <a:ext uri="{FF2B5EF4-FFF2-40B4-BE49-F238E27FC236}">
              <a16:creationId xmlns:a16="http://schemas.microsoft.com/office/drawing/2014/main" id="{DE596236-6A0D-4B85-88AB-DC35C1F688D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3" name="Text Box 15">
          <a:extLst>
            <a:ext uri="{FF2B5EF4-FFF2-40B4-BE49-F238E27FC236}">
              <a16:creationId xmlns:a16="http://schemas.microsoft.com/office/drawing/2014/main" id="{82B89FEA-B101-4FD6-9410-797C5E32F4C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4" name="Text Box 15">
          <a:extLst>
            <a:ext uri="{FF2B5EF4-FFF2-40B4-BE49-F238E27FC236}">
              <a16:creationId xmlns:a16="http://schemas.microsoft.com/office/drawing/2014/main" id="{C9C05C60-0D52-43AF-804F-5EDAE9843C5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5" name="Text Box 15">
          <a:extLst>
            <a:ext uri="{FF2B5EF4-FFF2-40B4-BE49-F238E27FC236}">
              <a16:creationId xmlns:a16="http://schemas.microsoft.com/office/drawing/2014/main" id="{D05D1DAC-14F1-4A56-9B19-F11DCBA1AA2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6" name="Text Box 15">
          <a:extLst>
            <a:ext uri="{FF2B5EF4-FFF2-40B4-BE49-F238E27FC236}">
              <a16:creationId xmlns:a16="http://schemas.microsoft.com/office/drawing/2014/main" id="{C40E6FE8-85B0-4525-B174-98F0C34B376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87" name="Text Box 15">
          <a:extLst>
            <a:ext uri="{FF2B5EF4-FFF2-40B4-BE49-F238E27FC236}">
              <a16:creationId xmlns:a16="http://schemas.microsoft.com/office/drawing/2014/main" id="{6D3877A4-5E82-4BAF-8953-754FA1B88625}"/>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8" name="Text Box 15">
          <a:extLst>
            <a:ext uri="{FF2B5EF4-FFF2-40B4-BE49-F238E27FC236}">
              <a16:creationId xmlns:a16="http://schemas.microsoft.com/office/drawing/2014/main" id="{813F8C71-F375-438E-8DCF-B44BE6D74F5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89" name="Text Box 15">
          <a:extLst>
            <a:ext uri="{FF2B5EF4-FFF2-40B4-BE49-F238E27FC236}">
              <a16:creationId xmlns:a16="http://schemas.microsoft.com/office/drawing/2014/main" id="{DC12E047-7A21-4F70-926D-5F8F901CFC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90" name="Text Box 15">
          <a:extLst>
            <a:ext uri="{FF2B5EF4-FFF2-40B4-BE49-F238E27FC236}">
              <a16:creationId xmlns:a16="http://schemas.microsoft.com/office/drawing/2014/main" id="{070AA418-7332-42E3-B499-A77D0F8A72A1}"/>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1" name="Text Box 15">
          <a:extLst>
            <a:ext uri="{FF2B5EF4-FFF2-40B4-BE49-F238E27FC236}">
              <a16:creationId xmlns:a16="http://schemas.microsoft.com/office/drawing/2014/main" id="{C4BF9A89-8BD8-4825-8D01-D59F37CF9E7C}"/>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2" name="Text Box 15">
          <a:extLst>
            <a:ext uri="{FF2B5EF4-FFF2-40B4-BE49-F238E27FC236}">
              <a16:creationId xmlns:a16="http://schemas.microsoft.com/office/drawing/2014/main" id="{0DAFAF0A-259C-4AB2-B1D2-A378196C42C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793" name="Text Box 15">
          <a:extLst>
            <a:ext uri="{FF2B5EF4-FFF2-40B4-BE49-F238E27FC236}">
              <a16:creationId xmlns:a16="http://schemas.microsoft.com/office/drawing/2014/main" id="{5C903F94-C777-4723-A9E4-99925563E5F6}"/>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4" name="Text Box 15">
          <a:extLst>
            <a:ext uri="{FF2B5EF4-FFF2-40B4-BE49-F238E27FC236}">
              <a16:creationId xmlns:a16="http://schemas.microsoft.com/office/drawing/2014/main" id="{47B8D731-1D77-4DFC-BDA2-92D040A6753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5" name="Text Box 15">
          <a:extLst>
            <a:ext uri="{FF2B5EF4-FFF2-40B4-BE49-F238E27FC236}">
              <a16:creationId xmlns:a16="http://schemas.microsoft.com/office/drawing/2014/main" id="{71999EDE-6B3F-4DA0-B2CE-41A7A76F9596}"/>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6" name="Text Box 15">
          <a:extLst>
            <a:ext uri="{FF2B5EF4-FFF2-40B4-BE49-F238E27FC236}">
              <a16:creationId xmlns:a16="http://schemas.microsoft.com/office/drawing/2014/main" id="{2316E87B-E610-4F07-A6C7-A2D095A0D9E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7" name="Text Box 15">
          <a:extLst>
            <a:ext uri="{FF2B5EF4-FFF2-40B4-BE49-F238E27FC236}">
              <a16:creationId xmlns:a16="http://schemas.microsoft.com/office/drawing/2014/main" id="{C9B0B57A-E4A0-4936-9AF9-AFB65A7A8628}"/>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8" name="Text Box 15">
          <a:extLst>
            <a:ext uri="{FF2B5EF4-FFF2-40B4-BE49-F238E27FC236}">
              <a16:creationId xmlns:a16="http://schemas.microsoft.com/office/drawing/2014/main" id="{FDDD5767-0E8C-4160-ACF1-30C4759F898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9" name="Text Box 15">
          <a:extLst>
            <a:ext uri="{FF2B5EF4-FFF2-40B4-BE49-F238E27FC236}">
              <a16:creationId xmlns:a16="http://schemas.microsoft.com/office/drawing/2014/main" id="{426A8F2D-B09C-45ED-A781-B1EC8991C8D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0" name="Text Box 15">
          <a:extLst>
            <a:ext uri="{FF2B5EF4-FFF2-40B4-BE49-F238E27FC236}">
              <a16:creationId xmlns:a16="http://schemas.microsoft.com/office/drawing/2014/main" id="{1C653E33-67A6-4C4D-AC0A-8ABE5AE4018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1" name="Text Box 15">
          <a:extLst>
            <a:ext uri="{FF2B5EF4-FFF2-40B4-BE49-F238E27FC236}">
              <a16:creationId xmlns:a16="http://schemas.microsoft.com/office/drawing/2014/main" id="{61A8755C-77BE-425F-94A8-DD5D6BBF3DC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2" name="Text Box 15">
          <a:extLst>
            <a:ext uri="{FF2B5EF4-FFF2-40B4-BE49-F238E27FC236}">
              <a16:creationId xmlns:a16="http://schemas.microsoft.com/office/drawing/2014/main" id="{46F1BDEB-91F9-4092-9326-1325E5AE5418}"/>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3" name="Text Box 15">
          <a:extLst>
            <a:ext uri="{FF2B5EF4-FFF2-40B4-BE49-F238E27FC236}">
              <a16:creationId xmlns:a16="http://schemas.microsoft.com/office/drawing/2014/main" id="{DEE426B8-675F-478D-BECC-4C3349B0A6C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4" name="Text Box 15">
          <a:extLst>
            <a:ext uri="{FF2B5EF4-FFF2-40B4-BE49-F238E27FC236}">
              <a16:creationId xmlns:a16="http://schemas.microsoft.com/office/drawing/2014/main" id="{F56F5091-1EAB-4ED3-9189-540A5DD2394F}"/>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5" name="Text Box 15">
          <a:extLst>
            <a:ext uri="{FF2B5EF4-FFF2-40B4-BE49-F238E27FC236}">
              <a16:creationId xmlns:a16="http://schemas.microsoft.com/office/drawing/2014/main" id="{977C3091-88AE-4D80-9510-67184FD3E65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6" name="Text Box 15">
          <a:extLst>
            <a:ext uri="{FF2B5EF4-FFF2-40B4-BE49-F238E27FC236}">
              <a16:creationId xmlns:a16="http://schemas.microsoft.com/office/drawing/2014/main" id="{B76D4771-BCFF-46FF-BEE0-991EA04A333D}"/>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07" name="Text Box 15">
          <a:extLst>
            <a:ext uri="{FF2B5EF4-FFF2-40B4-BE49-F238E27FC236}">
              <a16:creationId xmlns:a16="http://schemas.microsoft.com/office/drawing/2014/main" id="{E2FACD2A-12F1-4376-B5F4-E8418220F007}"/>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8" name="Text Box 15">
          <a:extLst>
            <a:ext uri="{FF2B5EF4-FFF2-40B4-BE49-F238E27FC236}">
              <a16:creationId xmlns:a16="http://schemas.microsoft.com/office/drawing/2014/main" id="{84A7F967-E73F-444D-9871-04E3FC5BB6B7}"/>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09" name="Text Box 15">
          <a:extLst>
            <a:ext uri="{FF2B5EF4-FFF2-40B4-BE49-F238E27FC236}">
              <a16:creationId xmlns:a16="http://schemas.microsoft.com/office/drawing/2014/main" id="{1C7235AF-ADED-4501-BCAC-546FFA6BFC09}"/>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10" name="Text Box 15">
          <a:extLst>
            <a:ext uri="{FF2B5EF4-FFF2-40B4-BE49-F238E27FC236}">
              <a16:creationId xmlns:a16="http://schemas.microsoft.com/office/drawing/2014/main" id="{28674765-3F79-4325-B1CB-C93227A00B5B}"/>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1" name="Text Box 15">
          <a:extLst>
            <a:ext uri="{FF2B5EF4-FFF2-40B4-BE49-F238E27FC236}">
              <a16:creationId xmlns:a16="http://schemas.microsoft.com/office/drawing/2014/main" id="{1BDBB384-164B-4DC0-9C91-A2B31E292B8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2" name="Text Box 15">
          <a:extLst>
            <a:ext uri="{FF2B5EF4-FFF2-40B4-BE49-F238E27FC236}">
              <a16:creationId xmlns:a16="http://schemas.microsoft.com/office/drawing/2014/main" id="{13B18C4E-187D-466F-B5F8-B104A1B542AC}"/>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13" name="Text Box 15">
          <a:extLst>
            <a:ext uri="{FF2B5EF4-FFF2-40B4-BE49-F238E27FC236}">
              <a16:creationId xmlns:a16="http://schemas.microsoft.com/office/drawing/2014/main" id="{8CD65434-59EF-44F7-8748-8B16F90B43FE}"/>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4" name="Text Box 15">
          <a:extLst>
            <a:ext uri="{FF2B5EF4-FFF2-40B4-BE49-F238E27FC236}">
              <a16:creationId xmlns:a16="http://schemas.microsoft.com/office/drawing/2014/main" id="{A353DC4B-CF43-48E0-A93B-1DDA05AF1E8E}"/>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5" name="Text Box 15">
          <a:extLst>
            <a:ext uri="{FF2B5EF4-FFF2-40B4-BE49-F238E27FC236}">
              <a16:creationId xmlns:a16="http://schemas.microsoft.com/office/drawing/2014/main" id="{CEBBFBBD-1248-496B-B1B4-0A7856850752}"/>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6" name="Text Box 15">
          <a:extLst>
            <a:ext uri="{FF2B5EF4-FFF2-40B4-BE49-F238E27FC236}">
              <a16:creationId xmlns:a16="http://schemas.microsoft.com/office/drawing/2014/main" id="{2893E7C5-2C9E-43FE-A324-749C87DC78B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7" name="Text Box 15">
          <a:extLst>
            <a:ext uri="{FF2B5EF4-FFF2-40B4-BE49-F238E27FC236}">
              <a16:creationId xmlns:a16="http://schemas.microsoft.com/office/drawing/2014/main" id="{9DAE6DA8-31F3-41AB-BDD3-A459717A439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8" name="Text Box 15">
          <a:extLst>
            <a:ext uri="{FF2B5EF4-FFF2-40B4-BE49-F238E27FC236}">
              <a16:creationId xmlns:a16="http://schemas.microsoft.com/office/drawing/2014/main" id="{4DADA3B1-4234-4030-A70B-38417AFE120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9" name="Text Box 15">
          <a:extLst>
            <a:ext uri="{FF2B5EF4-FFF2-40B4-BE49-F238E27FC236}">
              <a16:creationId xmlns:a16="http://schemas.microsoft.com/office/drawing/2014/main" id="{1BA975D6-99C7-4F48-9B4A-F28C2A658501}"/>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0" name="Text Box 15">
          <a:extLst>
            <a:ext uri="{FF2B5EF4-FFF2-40B4-BE49-F238E27FC236}">
              <a16:creationId xmlns:a16="http://schemas.microsoft.com/office/drawing/2014/main" id="{5D986F9D-8F38-4128-9396-F6E7C1F5709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1" name="Text Box 15">
          <a:extLst>
            <a:ext uri="{FF2B5EF4-FFF2-40B4-BE49-F238E27FC236}">
              <a16:creationId xmlns:a16="http://schemas.microsoft.com/office/drawing/2014/main" id="{5C129C22-DD10-418C-9E8C-7E84FD0FDBB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2" name="Text Box 15">
          <a:extLst>
            <a:ext uri="{FF2B5EF4-FFF2-40B4-BE49-F238E27FC236}">
              <a16:creationId xmlns:a16="http://schemas.microsoft.com/office/drawing/2014/main" id="{0C548A1A-BD42-4E14-B9E2-76D1342B6B7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3" name="Text Box 15">
          <a:extLst>
            <a:ext uri="{FF2B5EF4-FFF2-40B4-BE49-F238E27FC236}">
              <a16:creationId xmlns:a16="http://schemas.microsoft.com/office/drawing/2014/main" id="{296AB4E0-AA89-42B8-95DB-DE8BAECC10F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4" name="Text Box 15">
          <a:extLst>
            <a:ext uri="{FF2B5EF4-FFF2-40B4-BE49-F238E27FC236}">
              <a16:creationId xmlns:a16="http://schemas.microsoft.com/office/drawing/2014/main" id="{3CF3C66F-55D3-4E72-886C-125FA7EA09E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5" name="Text Box 15">
          <a:extLst>
            <a:ext uri="{FF2B5EF4-FFF2-40B4-BE49-F238E27FC236}">
              <a16:creationId xmlns:a16="http://schemas.microsoft.com/office/drawing/2014/main" id="{AEF5937D-4F14-46EE-B865-6BFEC2997FB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6" name="Text Box 15">
          <a:extLst>
            <a:ext uri="{FF2B5EF4-FFF2-40B4-BE49-F238E27FC236}">
              <a16:creationId xmlns:a16="http://schemas.microsoft.com/office/drawing/2014/main" id="{99D6A0AE-1542-4966-A134-B4745AD78FB8}"/>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27" name="Text Box 15">
          <a:extLst>
            <a:ext uri="{FF2B5EF4-FFF2-40B4-BE49-F238E27FC236}">
              <a16:creationId xmlns:a16="http://schemas.microsoft.com/office/drawing/2014/main" id="{82D91B6F-0F9B-402F-8B36-308098C4DC70}"/>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28" name="Text Box 15">
          <a:extLst>
            <a:ext uri="{FF2B5EF4-FFF2-40B4-BE49-F238E27FC236}">
              <a16:creationId xmlns:a16="http://schemas.microsoft.com/office/drawing/2014/main" id="{FC8875CF-E1E6-407B-8F91-9A0B890EB5D3}"/>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29" name="Text Box 15">
          <a:extLst>
            <a:ext uri="{FF2B5EF4-FFF2-40B4-BE49-F238E27FC236}">
              <a16:creationId xmlns:a16="http://schemas.microsoft.com/office/drawing/2014/main" id="{175452DA-532E-4437-BB12-7E1767C2589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30" name="Text Box 15">
          <a:extLst>
            <a:ext uri="{FF2B5EF4-FFF2-40B4-BE49-F238E27FC236}">
              <a16:creationId xmlns:a16="http://schemas.microsoft.com/office/drawing/2014/main" id="{EF02CADE-5ABE-444A-9CCA-4DE53068F8FE}"/>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1" name="Text Box 15">
          <a:extLst>
            <a:ext uri="{FF2B5EF4-FFF2-40B4-BE49-F238E27FC236}">
              <a16:creationId xmlns:a16="http://schemas.microsoft.com/office/drawing/2014/main" id="{7FDB93E0-8DED-40A9-B0D1-3D7CE64E3B9D}"/>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2" name="Text Box 15">
          <a:extLst>
            <a:ext uri="{FF2B5EF4-FFF2-40B4-BE49-F238E27FC236}">
              <a16:creationId xmlns:a16="http://schemas.microsoft.com/office/drawing/2014/main" id="{CDB6EC79-5C89-4CA2-A6CB-634BD22F09B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33" name="Text Box 15">
          <a:extLst>
            <a:ext uri="{FF2B5EF4-FFF2-40B4-BE49-F238E27FC236}">
              <a16:creationId xmlns:a16="http://schemas.microsoft.com/office/drawing/2014/main" id="{FD909435-4CA1-47A5-B4CA-EAE70C217A28}"/>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4" name="Text Box 15">
          <a:extLst>
            <a:ext uri="{FF2B5EF4-FFF2-40B4-BE49-F238E27FC236}">
              <a16:creationId xmlns:a16="http://schemas.microsoft.com/office/drawing/2014/main" id="{3EFB10EA-9C86-4B4E-B20C-55A4D3A939DF}"/>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5" name="Text Box 15">
          <a:extLst>
            <a:ext uri="{FF2B5EF4-FFF2-40B4-BE49-F238E27FC236}">
              <a16:creationId xmlns:a16="http://schemas.microsoft.com/office/drawing/2014/main" id="{F34111FC-9797-4CDB-A27C-17F95F1B7B88}"/>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6" name="Text Box 15">
          <a:extLst>
            <a:ext uri="{FF2B5EF4-FFF2-40B4-BE49-F238E27FC236}">
              <a16:creationId xmlns:a16="http://schemas.microsoft.com/office/drawing/2014/main" id="{9D34FF0D-6709-464B-8D60-53F94678DA1C}"/>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7" name="Text Box 15">
          <a:extLst>
            <a:ext uri="{FF2B5EF4-FFF2-40B4-BE49-F238E27FC236}">
              <a16:creationId xmlns:a16="http://schemas.microsoft.com/office/drawing/2014/main" id="{D7214BDF-0015-4FD2-96B2-82F1D14C09B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8" name="Text Box 15">
          <a:extLst>
            <a:ext uri="{FF2B5EF4-FFF2-40B4-BE49-F238E27FC236}">
              <a16:creationId xmlns:a16="http://schemas.microsoft.com/office/drawing/2014/main" id="{BFB89962-6CA1-47BD-8C7E-6D83D3870E61}"/>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9" name="Text Box 15">
          <a:extLst>
            <a:ext uri="{FF2B5EF4-FFF2-40B4-BE49-F238E27FC236}">
              <a16:creationId xmlns:a16="http://schemas.microsoft.com/office/drawing/2014/main" id="{F8002495-C2D5-43A1-AEF9-03DC1F35E0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0" name="Text Box 15">
          <a:extLst>
            <a:ext uri="{FF2B5EF4-FFF2-40B4-BE49-F238E27FC236}">
              <a16:creationId xmlns:a16="http://schemas.microsoft.com/office/drawing/2014/main" id="{ABB2415F-6BC6-4CD0-9231-295663FB76D9}"/>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1" name="Text Box 15">
          <a:extLst>
            <a:ext uri="{FF2B5EF4-FFF2-40B4-BE49-F238E27FC236}">
              <a16:creationId xmlns:a16="http://schemas.microsoft.com/office/drawing/2014/main" id="{67D8FDBA-9616-47EE-AEA9-E145FD7DB15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2" name="Text Box 15">
          <a:extLst>
            <a:ext uri="{FF2B5EF4-FFF2-40B4-BE49-F238E27FC236}">
              <a16:creationId xmlns:a16="http://schemas.microsoft.com/office/drawing/2014/main" id="{8778BB1D-3A37-495E-B3A1-949D04DED5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3" name="Text Box 15">
          <a:extLst>
            <a:ext uri="{FF2B5EF4-FFF2-40B4-BE49-F238E27FC236}">
              <a16:creationId xmlns:a16="http://schemas.microsoft.com/office/drawing/2014/main" id="{D6689B83-1E96-4BFB-BE79-BA753C485A78}"/>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4" name="Text Box 15">
          <a:extLst>
            <a:ext uri="{FF2B5EF4-FFF2-40B4-BE49-F238E27FC236}">
              <a16:creationId xmlns:a16="http://schemas.microsoft.com/office/drawing/2014/main" id="{249BDCA6-AAAC-4514-8A7A-A6F455B82D0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5" name="Text Box 15">
          <a:extLst>
            <a:ext uri="{FF2B5EF4-FFF2-40B4-BE49-F238E27FC236}">
              <a16:creationId xmlns:a16="http://schemas.microsoft.com/office/drawing/2014/main" id="{52E13A06-1C5C-405C-9C1A-B05CDBDDCD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46" name="Text Box 15">
          <a:extLst>
            <a:ext uri="{FF2B5EF4-FFF2-40B4-BE49-F238E27FC236}">
              <a16:creationId xmlns:a16="http://schemas.microsoft.com/office/drawing/2014/main" id="{89E0DDC3-D7C8-45D0-8B5C-5F08EEB3516D}"/>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7" name="Text Box 15">
          <a:extLst>
            <a:ext uri="{FF2B5EF4-FFF2-40B4-BE49-F238E27FC236}">
              <a16:creationId xmlns:a16="http://schemas.microsoft.com/office/drawing/2014/main" id="{A1BFB931-64CA-4438-8122-D744D220277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8" name="Text Box 15">
          <a:extLst>
            <a:ext uri="{FF2B5EF4-FFF2-40B4-BE49-F238E27FC236}">
              <a16:creationId xmlns:a16="http://schemas.microsoft.com/office/drawing/2014/main" id="{4027F550-027F-4371-874F-29BEF9554107}"/>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9" name="Text Box 15">
          <a:extLst>
            <a:ext uri="{FF2B5EF4-FFF2-40B4-BE49-F238E27FC236}">
              <a16:creationId xmlns:a16="http://schemas.microsoft.com/office/drawing/2014/main" id="{60240E72-EE7D-4087-8878-3C1058D4C6C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0" name="Text Box 15">
          <a:extLst>
            <a:ext uri="{FF2B5EF4-FFF2-40B4-BE49-F238E27FC236}">
              <a16:creationId xmlns:a16="http://schemas.microsoft.com/office/drawing/2014/main" id="{018F46AC-6B86-4582-BD0B-8BB4F9DB361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1" name="Text Box 15">
          <a:extLst>
            <a:ext uri="{FF2B5EF4-FFF2-40B4-BE49-F238E27FC236}">
              <a16:creationId xmlns:a16="http://schemas.microsoft.com/office/drawing/2014/main" id="{23D58659-AA73-449A-9377-C93DB5A71D9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2" name="Text Box 15">
          <a:extLst>
            <a:ext uri="{FF2B5EF4-FFF2-40B4-BE49-F238E27FC236}">
              <a16:creationId xmlns:a16="http://schemas.microsoft.com/office/drawing/2014/main" id="{6AA8629C-A27D-45DB-BFD5-FF0F9F2D25C0}"/>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3" name="Text Box 15">
          <a:extLst>
            <a:ext uri="{FF2B5EF4-FFF2-40B4-BE49-F238E27FC236}">
              <a16:creationId xmlns:a16="http://schemas.microsoft.com/office/drawing/2014/main" id="{816FAD1A-11E3-4E39-9E4D-205019E7FCF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4" name="Text Box 15">
          <a:extLst>
            <a:ext uri="{FF2B5EF4-FFF2-40B4-BE49-F238E27FC236}">
              <a16:creationId xmlns:a16="http://schemas.microsoft.com/office/drawing/2014/main" id="{E056B650-BBB7-4731-BDAD-A13224D11C4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5" name="Text Box 15">
          <a:extLst>
            <a:ext uri="{FF2B5EF4-FFF2-40B4-BE49-F238E27FC236}">
              <a16:creationId xmlns:a16="http://schemas.microsoft.com/office/drawing/2014/main" id="{73C7F1E6-7599-40B8-88EA-F52B708ADD4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6" name="Text Box 15">
          <a:extLst>
            <a:ext uri="{FF2B5EF4-FFF2-40B4-BE49-F238E27FC236}">
              <a16:creationId xmlns:a16="http://schemas.microsoft.com/office/drawing/2014/main" id="{D7C389B4-317E-4109-96C2-5D01B0D0A20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7" name="Text Box 15">
          <a:extLst>
            <a:ext uri="{FF2B5EF4-FFF2-40B4-BE49-F238E27FC236}">
              <a16:creationId xmlns:a16="http://schemas.microsoft.com/office/drawing/2014/main" id="{6B0FE650-30C2-4B73-A5AC-26700A1ABDF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8" name="Text Box 15">
          <a:extLst>
            <a:ext uri="{FF2B5EF4-FFF2-40B4-BE49-F238E27FC236}">
              <a16:creationId xmlns:a16="http://schemas.microsoft.com/office/drawing/2014/main" id="{A8FD026B-FF10-4724-A2EB-AA278784B0E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9" name="Text Box 15">
          <a:extLst>
            <a:ext uri="{FF2B5EF4-FFF2-40B4-BE49-F238E27FC236}">
              <a16:creationId xmlns:a16="http://schemas.microsoft.com/office/drawing/2014/main" id="{5DCA28D6-E01A-41C0-B1F3-025FEFD27A0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0" name="Text Box 15">
          <a:extLst>
            <a:ext uri="{FF2B5EF4-FFF2-40B4-BE49-F238E27FC236}">
              <a16:creationId xmlns:a16="http://schemas.microsoft.com/office/drawing/2014/main" id="{97C88E31-517C-4939-9D03-2DB76DB60488}"/>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1" name="Text Box 15">
          <a:extLst>
            <a:ext uri="{FF2B5EF4-FFF2-40B4-BE49-F238E27FC236}">
              <a16:creationId xmlns:a16="http://schemas.microsoft.com/office/drawing/2014/main" id="{F27817DC-36C1-4DCF-B178-6B618412538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2" name="Text Box 15">
          <a:extLst>
            <a:ext uri="{FF2B5EF4-FFF2-40B4-BE49-F238E27FC236}">
              <a16:creationId xmlns:a16="http://schemas.microsoft.com/office/drawing/2014/main" id="{25A14525-325D-4491-AA8D-A46A0E404912}"/>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3" name="Text Box 15">
          <a:extLst>
            <a:ext uri="{FF2B5EF4-FFF2-40B4-BE49-F238E27FC236}">
              <a16:creationId xmlns:a16="http://schemas.microsoft.com/office/drawing/2014/main" id="{18D5EB0A-CC87-476B-9031-68A245F633B6}"/>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4" name="Text Box 15">
          <a:extLst>
            <a:ext uri="{FF2B5EF4-FFF2-40B4-BE49-F238E27FC236}">
              <a16:creationId xmlns:a16="http://schemas.microsoft.com/office/drawing/2014/main" id="{3E059676-B710-401F-B001-DCCBBF9F04D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5" name="Text Box 15">
          <a:extLst>
            <a:ext uri="{FF2B5EF4-FFF2-40B4-BE49-F238E27FC236}">
              <a16:creationId xmlns:a16="http://schemas.microsoft.com/office/drawing/2014/main" id="{614906B6-15DD-4BA2-A9A1-2B549063A29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66" name="Text Box 15">
          <a:extLst>
            <a:ext uri="{FF2B5EF4-FFF2-40B4-BE49-F238E27FC236}">
              <a16:creationId xmlns:a16="http://schemas.microsoft.com/office/drawing/2014/main" id="{3B7D4800-810B-4048-929D-A5BFDC54794D}"/>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7" name="Text Box 15">
          <a:extLst>
            <a:ext uri="{FF2B5EF4-FFF2-40B4-BE49-F238E27FC236}">
              <a16:creationId xmlns:a16="http://schemas.microsoft.com/office/drawing/2014/main" id="{E74B1D9F-5A70-4EF9-AB9A-B413BEF34367}"/>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8" name="Text Box 15">
          <a:extLst>
            <a:ext uri="{FF2B5EF4-FFF2-40B4-BE49-F238E27FC236}">
              <a16:creationId xmlns:a16="http://schemas.microsoft.com/office/drawing/2014/main" id="{CD769ED6-5DFB-4D9E-B031-C59D8B0F58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9" name="Text Box 15">
          <a:extLst>
            <a:ext uri="{FF2B5EF4-FFF2-40B4-BE49-F238E27FC236}">
              <a16:creationId xmlns:a16="http://schemas.microsoft.com/office/drawing/2014/main" id="{51079EB4-2830-4687-9AB6-F5BBBE7565A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0" name="Text Box 15">
          <a:extLst>
            <a:ext uri="{FF2B5EF4-FFF2-40B4-BE49-F238E27FC236}">
              <a16:creationId xmlns:a16="http://schemas.microsoft.com/office/drawing/2014/main" id="{DDFD321F-39F9-41D3-A63B-F15E902C5C7E}"/>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1" name="Text Box 15">
          <a:extLst>
            <a:ext uri="{FF2B5EF4-FFF2-40B4-BE49-F238E27FC236}">
              <a16:creationId xmlns:a16="http://schemas.microsoft.com/office/drawing/2014/main" id="{DBA43CF4-2066-4B2E-A0A1-165C08BA9A0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2A8EA85B-A48A-4981-8D7C-8180D0589CC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3" name="Text Box 15">
          <a:extLst>
            <a:ext uri="{FF2B5EF4-FFF2-40B4-BE49-F238E27FC236}">
              <a16:creationId xmlns:a16="http://schemas.microsoft.com/office/drawing/2014/main" id="{AF10B0F3-57E4-4223-86C7-1F8C77DAD953}"/>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4" name="Text Box 15">
          <a:extLst>
            <a:ext uri="{FF2B5EF4-FFF2-40B4-BE49-F238E27FC236}">
              <a16:creationId xmlns:a16="http://schemas.microsoft.com/office/drawing/2014/main" id="{3C00E484-2109-405F-8792-FDB05376F81B}"/>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5" name="Text Box 15">
          <a:extLst>
            <a:ext uri="{FF2B5EF4-FFF2-40B4-BE49-F238E27FC236}">
              <a16:creationId xmlns:a16="http://schemas.microsoft.com/office/drawing/2014/main" id="{846E8CBD-14E8-4AF7-9EC9-B335EDCFD5BE}"/>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6" name="Text Box 15">
          <a:extLst>
            <a:ext uri="{FF2B5EF4-FFF2-40B4-BE49-F238E27FC236}">
              <a16:creationId xmlns:a16="http://schemas.microsoft.com/office/drawing/2014/main" id="{DFD3E9E5-6123-44A8-A6F3-DA8205979D6E}"/>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7" name="Text Box 15">
          <a:extLst>
            <a:ext uri="{FF2B5EF4-FFF2-40B4-BE49-F238E27FC236}">
              <a16:creationId xmlns:a16="http://schemas.microsoft.com/office/drawing/2014/main" id="{2A21BEA9-4E39-4D42-A30A-E87EB17A542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8" name="Text Box 15">
          <a:extLst>
            <a:ext uri="{FF2B5EF4-FFF2-40B4-BE49-F238E27FC236}">
              <a16:creationId xmlns:a16="http://schemas.microsoft.com/office/drawing/2014/main" id="{EB4B5C9C-B684-458A-ABEF-A95497A25D7F}"/>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79" name="Text Box 15">
          <a:extLst>
            <a:ext uri="{FF2B5EF4-FFF2-40B4-BE49-F238E27FC236}">
              <a16:creationId xmlns:a16="http://schemas.microsoft.com/office/drawing/2014/main" id="{D24B0370-2A13-4A50-BEF4-95696F4DEF41}"/>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0" name="Text Box 15">
          <a:extLst>
            <a:ext uri="{FF2B5EF4-FFF2-40B4-BE49-F238E27FC236}">
              <a16:creationId xmlns:a16="http://schemas.microsoft.com/office/drawing/2014/main" id="{4B008B91-BA27-4802-A928-C5D0BCA24E4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81" name="Text Box 15">
          <a:extLst>
            <a:ext uri="{FF2B5EF4-FFF2-40B4-BE49-F238E27FC236}">
              <a16:creationId xmlns:a16="http://schemas.microsoft.com/office/drawing/2014/main" id="{F4C2DDFD-98DC-421F-AB6F-4A7FCA07CAEB}"/>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2" name="Text Box 15">
          <a:extLst>
            <a:ext uri="{FF2B5EF4-FFF2-40B4-BE49-F238E27FC236}">
              <a16:creationId xmlns:a16="http://schemas.microsoft.com/office/drawing/2014/main" id="{103BD474-4947-4704-83AA-F9FE98C747A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3" name="Text Box 15">
          <a:extLst>
            <a:ext uri="{FF2B5EF4-FFF2-40B4-BE49-F238E27FC236}">
              <a16:creationId xmlns:a16="http://schemas.microsoft.com/office/drawing/2014/main" id="{992C1928-44B2-4210-AD90-90F2EA55531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F69CA44A-77B2-4DF0-A367-0E7B87F2AD1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ED899FEB-4619-4D85-8F72-F0060199A1E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6" name="Text Box 15">
          <a:extLst>
            <a:ext uri="{FF2B5EF4-FFF2-40B4-BE49-F238E27FC236}">
              <a16:creationId xmlns:a16="http://schemas.microsoft.com/office/drawing/2014/main" id="{C41FE550-C6CF-4283-ABCE-3F4367775CF6}"/>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7" name="Text Box 15">
          <a:extLst>
            <a:ext uri="{FF2B5EF4-FFF2-40B4-BE49-F238E27FC236}">
              <a16:creationId xmlns:a16="http://schemas.microsoft.com/office/drawing/2014/main" id="{280961BD-6A72-40E6-AB62-8F02BAB1CEB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8" name="Text Box 15">
          <a:extLst>
            <a:ext uri="{FF2B5EF4-FFF2-40B4-BE49-F238E27FC236}">
              <a16:creationId xmlns:a16="http://schemas.microsoft.com/office/drawing/2014/main" id="{D72C2A76-A8E5-421F-A091-02E4B922D20B}"/>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9" name="Text Box 15">
          <a:extLst>
            <a:ext uri="{FF2B5EF4-FFF2-40B4-BE49-F238E27FC236}">
              <a16:creationId xmlns:a16="http://schemas.microsoft.com/office/drawing/2014/main" id="{F2676840-FBBD-49D0-A4B6-6FF4C41D5EC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0" name="Text Box 15">
          <a:extLst>
            <a:ext uri="{FF2B5EF4-FFF2-40B4-BE49-F238E27FC236}">
              <a16:creationId xmlns:a16="http://schemas.microsoft.com/office/drawing/2014/main" id="{4F204FFC-78FA-4C3C-90F1-0DE15367CEFF}"/>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1" name="Text Box 15">
          <a:extLst>
            <a:ext uri="{FF2B5EF4-FFF2-40B4-BE49-F238E27FC236}">
              <a16:creationId xmlns:a16="http://schemas.microsoft.com/office/drawing/2014/main" id="{C4C21616-0157-42DE-A5F5-DF054BCE4FC5}"/>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2" name="Text Box 15">
          <a:extLst>
            <a:ext uri="{FF2B5EF4-FFF2-40B4-BE49-F238E27FC236}">
              <a16:creationId xmlns:a16="http://schemas.microsoft.com/office/drawing/2014/main" id="{46AFEF75-6756-4FCA-839D-F34A9E6B7E6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3" name="Text Box 15">
          <a:extLst>
            <a:ext uri="{FF2B5EF4-FFF2-40B4-BE49-F238E27FC236}">
              <a16:creationId xmlns:a16="http://schemas.microsoft.com/office/drawing/2014/main" id="{3F7D6027-4FA8-407A-A6D4-75A11969FC9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4" name="Text Box 15">
          <a:extLst>
            <a:ext uri="{FF2B5EF4-FFF2-40B4-BE49-F238E27FC236}">
              <a16:creationId xmlns:a16="http://schemas.microsoft.com/office/drawing/2014/main" id="{1C2BCF83-7514-4DFE-B964-96B0913F42C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5" name="Text Box 15">
          <a:extLst>
            <a:ext uri="{FF2B5EF4-FFF2-40B4-BE49-F238E27FC236}">
              <a16:creationId xmlns:a16="http://schemas.microsoft.com/office/drawing/2014/main" id="{9C9F652B-FD20-40C2-80FB-393A33A716E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6" name="Text Box 15">
          <a:extLst>
            <a:ext uri="{FF2B5EF4-FFF2-40B4-BE49-F238E27FC236}">
              <a16:creationId xmlns:a16="http://schemas.microsoft.com/office/drawing/2014/main" id="{64A09705-F0E8-4290-AD8E-A09AE9DFAF4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7" name="Text Box 15">
          <a:extLst>
            <a:ext uri="{FF2B5EF4-FFF2-40B4-BE49-F238E27FC236}">
              <a16:creationId xmlns:a16="http://schemas.microsoft.com/office/drawing/2014/main" id="{11045177-7C2F-4B99-B247-509DDE09263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8" name="Text Box 15">
          <a:extLst>
            <a:ext uri="{FF2B5EF4-FFF2-40B4-BE49-F238E27FC236}">
              <a16:creationId xmlns:a16="http://schemas.microsoft.com/office/drawing/2014/main" id="{1901AD85-55B2-4C3A-B07B-40D8F3F7C28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9" name="Text Box 15">
          <a:extLst>
            <a:ext uri="{FF2B5EF4-FFF2-40B4-BE49-F238E27FC236}">
              <a16:creationId xmlns:a16="http://schemas.microsoft.com/office/drawing/2014/main" id="{459D4B0E-19EA-4DEC-B917-721C04372CA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900" name="Text Box 15">
          <a:extLst>
            <a:ext uri="{FF2B5EF4-FFF2-40B4-BE49-F238E27FC236}">
              <a16:creationId xmlns:a16="http://schemas.microsoft.com/office/drawing/2014/main" id="{C60116BD-13AE-457B-95EA-4AFEEE323ECC}"/>
            </a:ext>
          </a:extLst>
        </xdr:cNvPr>
        <xdr:cNvSpPr txBox="1">
          <a:spLocks noChangeArrowheads="1"/>
        </xdr:cNvSpPr>
      </xdr:nvSpPr>
      <xdr:spPr bwMode="auto">
        <a:xfrm>
          <a:off x="4743450" y="22078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1" name="Text Box 15">
          <a:extLst>
            <a:ext uri="{FF2B5EF4-FFF2-40B4-BE49-F238E27FC236}">
              <a16:creationId xmlns:a16="http://schemas.microsoft.com/office/drawing/2014/main" id="{6284D3DC-80B2-444E-9FD5-4A58D3ED9518}"/>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2" name="Text Box 15">
          <a:extLst>
            <a:ext uri="{FF2B5EF4-FFF2-40B4-BE49-F238E27FC236}">
              <a16:creationId xmlns:a16="http://schemas.microsoft.com/office/drawing/2014/main" id="{F8130598-8BED-4E96-BCCE-D83D820393E6}"/>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903" name="Text Box 15">
          <a:extLst>
            <a:ext uri="{FF2B5EF4-FFF2-40B4-BE49-F238E27FC236}">
              <a16:creationId xmlns:a16="http://schemas.microsoft.com/office/drawing/2014/main" id="{232ECE68-BB64-4E27-BC78-2B6C69788049}"/>
            </a:ext>
          </a:extLst>
        </xdr:cNvPr>
        <xdr:cNvSpPr txBox="1">
          <a:spLocks noChangeArrowheads="1"/>
        </xdr:cNvSpPr>
      </xdr:nvSpPr>
      <xdr:spPr bwMode="auto">
        <a:xfrm>
          <a:off x="4743450" y="22078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4" name="Text Box 15">
          <a:extLst>
            <a:ext uri="{FF2B5EF4-FFF2-40B4-BE49-F238E27FC236}">
              <a16:creationId xmlns:a16="http://schemas.microsoft.com/office/drawing/2014/main" id="{FFC772C4-6C46-4D86-87FD-7636A4818B67}"/>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5" name="Text Box 15">
          <a:extLst>
            <a:ext uri="{FF2B5EF4-FFF2-40B4-BE49-F238E27FC236}">
              <a16:creationId xmlns:a16="http://schemas.microsoft.com/office/drawing/2014/main" id="{A77C8428-0037-4E58-B432-603D3418D390}"/>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3906" name="Text Box 15">
          <a:extLst>
            <a:ext uri="{FF2B5EF4-FFF2-40B4-BE49-F238E27FC236}">
              <a16:creationId xmlns:a16="http://schemas.microsoft.com/office/drawing/2014/main" id="{4A8030E4-32DE-42FD-8939-841784792EF1}"/>
            </a:ext>
          </a:extLst>
        </xdr:cNvPr>
        <xdr:cNvSpPr txBox="1">
          <a:spLocks noChangeArrowheads="1"/>
        </xdr:cNvSpPr>
      </xdr:nvSpPr>
      <xdr:spPr bwMode="auto">
        <a:xfrm>
          <a:off x="4743450" y="22821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07" name="Text Box 15">
          <a:extLst>
            <a:ext uri="{FF2B5EF4-FFF2-40B4-BE49-F238E27FC236}">
              <a16:creationId xmlns:a16="http://schemas.microsoft.com/office/drawing/2014/main" id="{57538BC3-D88F-4BAF-A95D-1D9BDBE75364}"/>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08" name="Text Box 15">
          <a:extLst>
            <a:ext uri="{FF2B5EF4-FFF2-40B4-BE49-F238E27FC236}">
              <a16:creationId xmlns:a16="http://schemas.microsoft.com/office/drawing/2014/main" id="{D52E7DB1-AAD1-4B25-99E1-B22D20CE3B49}"/>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3909" name="Text Box 15">
          <a:extLst>
            <a:ext uri="{FF2B5EF4-FFF2-40B4-BE49-F238E27FC236}">
              <a16:creationId xmlns:a16="http://schemas.microsoft.com/office/drawing/2014/main" id="{B9349B9D-B43B-490E-82A6-84D7B1881B9A}"/>
            </a:ext>
          </a:extLst>
        </xdr:cNvPr>
        <xdr:cNvSpPr txBox="1">
          <a:spLocks noChangeArrowheads="1"/>
        </xdr:cNvSpPr>
      </xdr:nvSpPr>
      <xdr:spPr bwMode="auto">
        <a:xfrm>
          <a:off x="4743450" y="22821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10" name="Text Box 15">
          <a:extLst>
            <a:ext uri="{FF2B5EF4-FFF2-40B4-BE49-F238E27FC236}">
              <a16:creationId xmlns:a16="http://schemas.microsoft.com/office/drawing/2014/main" id="{D57DF3D4-64ED-430C-B6AA-129B15DFF088}"/>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11" name="Text Box 15">
          <a:extLst>
            <a:ext uri="{FF2B5EF4-FFF2-40B4-BE49-F238E27FC236}">
              <a16:creationId xmlns:a16="http://schemas.microsoft.com/office/drawing/2014/main" id="{EEFBF0D7-DBC2-4B83-B7B5-817D0AB241DB}"/>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2" name="Text Box 15">
          <a:extLst>
            <a:ext uri="{FF2B5EF4-FFF2-40B4-BE49-F238E27FC236}">
              <a16:creationId xmlns:a16="http://schemas.microsoft.com/office/drawing/2014/main" id="{972D84DC-2EE0-4B3E-8BCB-CB4B369E8DEF}"/>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3" name="Text Box 15">
          <a:extLst>
            <a:ext uri="{FF2B5EF4-FFF2-40B4-BE49-F238E27FC236}">
              <a16:creationId xmlns:a16="http://schemas.microsoft.com/office/drawing/2014/main" id="{1EBD37C6-598D-4BF3-8AA0-3300C03344BD}"/>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3914" name="Text Box 15">
          <a:extLst>
            <a:ext uri="{FF2B5EF4-FFF2-40B4-BE49-F238E27FC236}">
              <a16:creationId xmlns:a16="http://schemas.microsoft.com/office/drawing/2014/main" id="{DFBCA9C0-F077-4BB7-823E-52638F1BF962}"/>
            </a:ext>
          </a:extLst>
        </xdr:cNvPr>
        <xdr:cNvSpPr txBox="1">
          <a:spLocks noChangeArrowheads="1"/>
        </xdr:cNvSpPr>
      </xdr:nvSpPr>
      <xdr:spPr bwMode="auto">
        <a:xfrm>
          <a:off x="4743450" y="243078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5" name="Text Box 15">
          <a:extLst>
            <a:ext uri="{FF2B5EF4-FFF2-40B4-BE49-F238E27FC236}">
              <a16:creationId xmlns:a16="http://schemas.microsoft.com/office/drawing/2014/main" id="{8777F168-A89E-4F9F-B17C-1F830353BB9D}"/>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6" name="Text Box 15">
          <a:extLst>
            <a:ext uri="{FF2B5EF4-FFF2-40B4-BE49-F238E27FC236}">
              <a16:creationId xmlns:a16="http://schemas.microsoft.com/office/drawing/2014/main" id="{92DE13EB-FA01-4366-BCC7-59C73612CD75}"/>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3917" name="Text Box 15">
          <a:extLst>
            <a:ext uri="{FF2B5EF4-FFF2-40B4-BE49-F238E27FC236}">
              <a16:creationId xmlns:a16="http://schemas.microsoft.com/office/drawing/2014/main" id="{7D8A638E-C53E-42F8-816F-DA91A896205C}"/>
            </a:ext>
          </a:extLst>
        </xdr:cNvPr>
        <xdr:cNvSpPr txBox="1">
          <a:spLocks noChangeArrowheads="1"/>
        </xdr:cNvSpPr>
      </xdr:nvSpPr>
      <xdr:spPr bwMode="auto">
        <a:xfrm>
          <a:off x="4743450" y="24307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8" name="Text Box 15">
          <a:extLst>
            <a:ext uri="{FF2B5EF4-FFF2-40B4-BE49-F238E27FC236}">
              <a16:creationId xmlns:a16="http://schemas.microsoft.com/office/drawing/2014/main" id="{1A40A0D7-2B5F-4EB1-B76D-CBB0AF4F90D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9" name="Text Box 15">
          <a:extLst>
            <a:ext uri="{FF2B5EF4-FFF2-40B4-BE49-F238E27FC236}">
              <a16:creationId xmlns:a16="http://schemas.microsoft.com/office/drawing/2014/main" id="{1C445D7B-B13A-4D29-A635-D0A2AFF77010}"/>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3920" name="Text Box 15">
          <a:extLst>
            <a:ext uri="{FF2B5EF4-FFF2-40B4-BE49-F238E27FC236}">
              <a16:creationId xmlns:a16="http://schemas.microsoft.com/office/drawing/2014/main" id="{5C6EB1FB-9624-400A-9F74-3A48E4698EC5}"/>
            </a:ext>
          </a:extLst>
        </xdr:cNvPr>
        <xdr:cNvSpPr txBox="1">
          <a:spLocks noChangeArrowheads="1"/>
        </xdr:cNvSpPr>
      </xdr:nvSpPr>
      <xdr:spPr bwMode="auto">
        <a:xfrm>
          <a:off x="4743450" y="24307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1" name="Text Box 15">
          <a:extLst>
            <a:ext uri="{FF2B5EF4-FFF2-40B4-BE49-F238E27FC236}">
              <a16:creationId xmlns:a16="http://schemas.microsoft.com/office/drawing/2014/main" id="{A3B9285C-ADE2-43DB-BCD8-7B4BE6E370EF}"/>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22" name="Text Box 15">
          <a:extLst>
            <a:ext uri="{FF2B5EF4-FFF2-40B4-BE49-F238E27FC236}">
              <a16:creationId xmlns:a16="http://schemas.microsoft.com/office/drawing/2014/main" id="{9E2E16B6-6C10-4ED5-B6BA-11D9A21F7D24}"/>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3" name="Text Box 15">
          <a:extLst>
            <a:ext uri="{FF2B5EF4-FFF2-40B4-BE49-F238E27FC236}">
              <a16:creationId xmlns:a16="http://schemas.microsoft.com/office/drawing/2014/main" id="{D0D7F47E-99DE-488B-94EA-2F3E9196DB5C}"/>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4" name="Text Box 15">
          <a:extLst>
            <a:ext uri="{FF2B5EF4-FFF2-40B4-BE49-F238E27FC236}">
              <a16:creationId xmlns:a16="http://schemas.microsoft.com/office/drawing/2014/main" id="{BF55B1B7-DC4C-4AB3-87A5-534164F94D7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3925" name="Text Box 15">
          <a:extLst>
            <a:ext uri="{FF2B5EF4-FFF2-40B4-BE49-F238E27FC236}">
              <a16:creationId xmlns:a16="http://schemas.microsoft.com/office/drawing/2014/main" id="{4FA9D968-2A4F-44C8-8FAD-1E812565B05C}"/>
            </a:ext>
          </a:extLst>
        </xdr:cNvPr>
        <xdr:cNvSpPr txBox="1">
          <a:spLocks noChangeArrowheads="1"/>
        </xdr:cNvSpPr>
      </xdr:nvSpPr>
      <xdr:spPr bwMode="auto">
        <a:xfrm>
          <a:off x="4743450" y="250507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6" name="Text Box 15">
          <a:extLst>
            <a:ext uri="{FF2B5EF4-FFF2-40B4-BE49-F238E27FC236}">
              <a16:creationId xmlns:a16="http://schemas.microsoft.com/office/drawing/2014/main" id="{A098ECDA-F8F4-4790-BE6D-59695E4F453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27" name="Text Box 15">
          <a:extLst>
            <a:ext uri="{FF2B5EF4-FFF2-40B4-BE49-F238E27FC236}">
              <a16:creationId xmlns:a16="http://schemas.microsoft.com/office/drawing/2014/main" id="{1481A83B-4CB5-4366-8F20-B52331717163}"/>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928" name="Text Box 15">
          <a:extLst>
            <a:ext uri="{FF2B5EF4-FFF2-40B4-BE49-F238E27FC236}">
              <a16:creationId xmlns:a16="http://schemas.microsoft.com/office/drawing/2014/main" id="{791B4D98-56AE-42D9-8936-5D825AC8112D}"/>
            </a:ext>
          </a:extLst>
        </xdr:cNvPr>
        <xdr:cNvSpPr txBox="1">
          <a:spLocks noChangeArrowheads="1"/>
        </xdr:cNvSpPr>
      </xdr:nvSpPr>
      <xdr:spPr bwMode="auto">
        <a:xfrm>
          <a:off x="4743450" y="25050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9" name="Text Box 15">
          <a:extLst>
            <a:ext uri="{FF2B5EF4-FFF2-40B4-BE49-F238E27FC236}">
              <a16:creationId xmlns:a16="http://schemas.microsoft.com/office/drawing/2014/main" id="{36EEDD23-12B2-46CD-A23B-BD5355CD1ECA}"/>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0" name="Text Box 15">
          <a:extLst>
            <a:ext uri="{FF2B5EF4-FFF2-40B4-BE49-F238E27FC236}">
              <a16:creationId xmlns:a16="http://schemas.microsoft.com/office/drawing/2014/main" id="{0B9ADEE2-A9F5-4729-A7F6-BE85C004078E}"/>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931" name="Text Box 15">
          <a:extLst>
            <a:ext uri="{FF2B5EF4-FFF2-40B4-BE49-F238E27FC236}">
              <a16:creationId xmlns:a16="http://schemas.microsoft.com/office/drawing/2014/main" id="{109EB622-5EAD-47A9-AC0A-EEE0ACB59295}"/>
            </a:ext>
          </a:extLst>
        </xdr:cNvPr>
        <xdr:cNvSpPr txBox="1">
          <a:spLocks noChangeArrowheads="1"/>
        </xdr:cNvSpPr>
      </xdr:nvSpPr>
      <xdr:spPr bwMode="auto">
        <a:xfrm>
          <a:off x="4743450" y="25050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2" name="Text Box 15">
          <a:extLst>
            <a:ext uri="{FF2B5EF4-FFF2-40B4-BE49-F238E27FC236}">
              <a16:creationId xmlns:a16="http://schemas.microsoft.com/office/drawing/2014/main" id="{1CBE7C06-5855-450A-ACD6-5AC4CF8A90E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3" name="Text Box 15">
          <a:extLst>
            <a:ext uri="{FF2B5EF4-FFF2-40B4-BE49-F238E27FC236}">
              <a16:creationId xmlns:a16="http://schemas.microsoft.com/office/drawing/2014/main" id="{8A05C13E-F58C-4213-9BBE-5F39D22001A0}"/>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4" name="Text Box 15">
          <a:extLst>
            <a:ext uri="{FF2B5EF4-FFF2-40B4-BE49-F238E27FC236}">
              <a16:creationId xmlns:a16="http://schemas.microsoft.com/office/drawing/2014/main" id="{BCD76A54-9B4C-4F50-AFF8-38058EE3F8CB}"/>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5" name="Text Box 15">
          <a:extLst>
            <a:ext uri="{FF2B5EF4-FFF2-40B4-BE49-F238E27FC236}">
              <a16:creationId xmlns:a16="http://schemas.microsoft.com/office/drawing/2014/main" id="{96620A47-1EE3-4388-944E-7F167A66B14C}"/>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6" name="Text Box 15">
          <a:extLst>
            <a:ext uri="{FF2B5EF4-FFF2-40B4-BE49-F238E27FC236}">
              <a16:creationId xmlns:a16="http://schemas.microsoft.com/office/drawing/2014/main" id="{7A1DD1C9-B5CC-47DB-8F54-F562203CCC7C}"/>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7" name="Text Box 15">
          <a:extLst>
            <a:ext uri="{FF2B5EF4-FFF2-40B4-BE49-F238E27FC236}">
              <a16:creationId xmlns:a16="http://schemas.microsoft.com/office/drawing/2014/main" id="{5FDC1CBE-D6E1-4916-8ED5-0AB13EAD4712}"/>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8" name="Text Box 15">
          <a:extLst>
            <a:ext uri="{FF2B5EF4-FFF2-40B4-BE49-F238E27FC236}">
              <a16:creationId xmlns:a16="http://schemas.microsoft.com/office/drawing/2014/main" id="{92E173A7-67E3-4405-A433-287AFD479B6A}"/>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9" name="Text Box 15">
          <a:extLst>
            <a:ext uri="{FF2B5EF4-FFF2-40B4-BE49-F238E27FC236}">
              <a16:creationId xmlns:a16="http://schemas.microsoft.com/office/drawing/2014/main" id="{1C27DA93-5282-4251-B69D-F49009FC7268}"/>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40" name="Text Box 15">
          <a:extLst>
            <a:ext uri="{FF2B5EF4-FFF2-40B4-BE49-F238E27FC236}">
              <a16:creationId xmlns:a16="http://schemas.microsoft.com/office/drawing/2014/main" id="{3FB317CB-9BA5-4DCA-B9BB-236C44461696}"/>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1" name="Text Box 15">
          <a:extLst>
            <a:ext uri="{FF2B5EF4-FFF2-40B4-BE49-F238E27FC236}">
              <a16:creationId xmlns:a16="http://schemas.microsoft.com/office/drawing/2014/main" id="{7C7C7E56-C1DE-47A5-BB0D-CEB638F03476}"/>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2" name="Text Box 15">
          <a:extLst>
            <a:ext uri="{FF2B5EF4-FFF2-40B4-BE49-F238E27FC236}">
              <a16:creationId xmlns:a16="http://schemas.microsoft.com/office/drawing/2014/main" id="{F2F634C7-285A-4719-9027-A3E40A5BC6D1}"/>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3" name="Text Box 15">
          <a:extLst>
            <a:ext uri="{FF2B5EF4-FFF2-40B4-BE49-F238E27FC236}">
              <a16:creationId xmlns:a16="http://schemas.microsoft.com/office/drawing/2014/main" id="{FBBB8320-AE2D-4E84-8BE1-B26AB53F7266}"/>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4" name="Text Box 15">
          <a:extLst>
            <a:ext uri="{FF2B5EF4-FFF2-40B4-BE49-F238E27FC236}">
              <a16:creationId xmlns:a16="http://schemas.microsoft.com/office/drawing/2014/main" id="{01464590-B1D9-40CC-BE5B-CA5F7F5764BB}"/>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5" name="Text Box 15">
          <a:extLst>
            <a:ext uri="{FF2B5EF4-FFF2-40B4-BE49-F238E27FC236}">
              <a16:creationId xmlns:a16="http://schemas.microsoft.com/office/drawing/2014/main" id="{35347C14-CC2D-4213-8655-F603A212C225}"/>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6" name="Text Box 15">
          <a:extLst>
            <a:ext uri="{FF2B5EF4-FFF2-40B4-BE49-F238E27FC236}">
              <a16:creationId xmlns:a16="http://schemas.microsoft.com/office/drawing/2014/main" id="{210B2B3E-70C5-4F7B-BAE6-D0A89E09978D}"/>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947" name="Text Box 15">
          <a:extLst>
            <a:ext uri="{FF2B5EF4-FFF2-40B4-BE49-F238E27FC236}">
              <a16:creationId xmlns:a16="http://schemas.microsoft.com/office/drawing/2014/main" id="{74742897-B456-4963-82B0-F276F6DF6AF3}"/>
            </a:ext>
          </a:extLst>
        </xdr:cNvPr>
        <xdr:cNvSpPr txBox="1">
          <a:spLocks noChangeArrowheads="1"/>
        </xdr:cNvSpPr>
      </xdr:nvSpPr>
      <xdr:spPr bwMode="auto">
        <a:xfrm>
          <a:off x="4743450" y="26536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8" name="Text Box 15">
          <a:extLst>
            <a:ext uri="{FF2B5EF4-FFF2-40B4-BE49-F238E27FC236}">
              <a16:creationId xmlns:a16="http://schemas.microsoft.com/office/drawing/2014/main" id="{7C054DC3-0C2C-456B-AA25-80CC9A7FAA7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9" name="Text Box 15">
          <a:extLst>
            <a:ext uri="{FF2B5EF4-FFF2-40B4-BE49-F238E27FC236}">
              <a16:creationId xmlns:a16="http://schemas.microsoft.com/office/drawing/2014/main" id="{AE03AACA-1BC7-4CD7-AFE9-79607C2F54E8}"/>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0" name="Text Box 15">
          <a:extLst>
            <a:ext uri="{FF2B5EF4-FFF2-40B4-BE49-F238E27FC236}">
              <a16:creationId xmlns:a16="http://schemas.microsoft.com/office/drawing/2014/main" id="{8B97D782-E5EA-40E2-9CEE-C30A8D8F4438}"/>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1" name="Text Box 15">
          <a:extLst>
            <a:ext uri="{FF2B5EF4-FFF2-40B4-BE49-F238E27FC236}">
              <a16:creationId xmlns:a16="http://schemas.microsoft.com/office/drawing/2014/main" id="{28E06046-BC52-4A9E-B101-61DA20D7EDC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2" name="Text Box 15">
          <a:extLst>
            <a:ext uri="{FF2B5EF4-FFF2-40B4-BE49-F238E27FC236}">
              <a16:creationId xmlns:a16="http://schemas.microsoft.com/office/drawing/2014/main" id="{6C171AD2-4C31-431D-B083-E1121AE44D60}"/>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3" name="Text Box 15">
          <a:extLst>
            <a:ext uri="{FF2B5EF4-FFF2-40B4-BE49-F238E27FC236}">
              <a16:creationId xmlns:a16="http://schemas.microsoft.com/office/drawing/2014/main" id="{AC976029-049C-42C1-855B-14922749789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4" name="Text Box 15">
          <a:extLst>
            <a:ext uri="{FF2B5EF4-FFF2-40B4-BE49-F238E27FC236}">
              <a16:creationId xmlns:a16="http://schemas.microsoft.com/office/drawing/2014/main" id="{B0870D32-F13E-4215-8B62-A1B802EC166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5" name="Text Box 15">
          <a:extLst>
            <a:ext uri="{FF2B5EF4-FFF2-40B4-BE49-F238E27FC236}">
              <a16:creationId xmlns:a16="http://schemas.microsoft.com/office/drawing/2014/main" id="{7229E1EE-3E2C-44E5-AB18-CC064694E236}"/>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6" name="Text Box 15">
          <a:extLst>
            <a:ext uri="{FF2B5EF4-FFF2-40B4-BE49-F238E27FC236}">
              <a16:creationId xmlns:a16="http://schemas.microsoft.com/office/drawing/2014/main" id="{F5884DC0-5E3D-48BE-A4C5-5A2EBA9F141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57" name="Text Box 15">
          <a:extLst>
            <a:ext uri="{FF2B5EF4-FFF2-40B4-BE49-F238E27FC236}">
              <a16:creationId xmlns:a16="http://schemas.microsoft.com/office/drawing/2014/main" id="{5FAE32C0-DD47-444B-8ADA-461811BAF0DA}"/>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8" name="Text Box 15">
          <a:extLst>
            <a:ext uri="{FF2B5EF4-FFF2-40B4-BE49-F238E27FC236}">
              <a16:creationId xmlns:a16="http://schemas.microsoft.com/office/drawing/2014/main" id="{AFE12448-A918-432B-9A38-268F423A0092}"/>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9" name="Text Box 15">
          <a:extLst>
            <a:ext uri="{FF2B5EF4-FFF2-40B4-BE49-F238E27FC236}">
              <a16:creationId xmlns:a16="http://schemas.microsoft.com/office/drawing/2014/main" id="{7C745D4E-724F-41C1-AB01-EB8765C072E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0" name="Text Box 15">
          <a:extLst>
            <a:ext uri="{FF2B5EF4-FFF2-40B4-BE49-F238E27FC236}">
              <a16:creationId xmlns:a16="http://schemas.microsoft.com/office/drawing/2014/main" id="{57ED9644-04D6-4041-96B3-B84EFF17D7A1}"/>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961" name="Text Box 15">
          <a:extLst>
            <a:ext uri="{FF2B5EF4-FFF2-40B4-BE49-F238E27FC236}">
              <a16:creationId xmlns:a16="http://schemas.microsoft.com/office/drawing/2014/main" id="{D0B3E7A3-BD38-4BE8-9A9F-A194228F9CC3}"/>
            </a:ext>
          </a:extLst>
        </xdr:cNvPr>
        <xdr:cNvSpPr txBox="1">
          <a:spLocks noChangeArrowheads="1"/>
        </xdr:cNvSpPr>
      </xdr:nvSpPr>
      <xdr:spPr bwMode="auto">
        <a:xfrm>
          <a:off x="4743450" y="27279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2" name="Text Box 15">
          <a:extLst>
            <a:ext uri="{FF2B5EF4-FFF2-40B4-BE49-F238E27FC236}">
              <a16:creationId xmlns:a16="http://schemas.microsoft.com/office/drawing/2014/main" id="{11D1CDF1-B64B-435C-AC1F-ABE87C65928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3" name="Text Box 15">
          <a:extLst>
            <a:ext uri="{FF2B5EF4-FFF2-40B4-BE49-F238E27FC236}">
              <a16:creationId xmlns:a16="http://schemas.microsoft.com/office/drawing/2014/main" id="{A42C91A3-3DBB-4177-B827-7B48BB689007}"/>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4" name="Text Box 15">
          <a:extLst>
            <a:ext uri="{FF2B5EF4-FFF2-40B4-BE49-F238E27FC236}">
              <a16:creationId xmlns:a16="http://schemas.microsoft.com/office/drawing/2014/main" id="{D2C84A21-FBF9-4E67-8A82-2EC19ACDF2E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5" name="Text Box 15">
          <a:extLst>
            <a:ext uri="{FF2B5EF4-FFF2-40B4-BE49-F238E27FC236}">
              <a16:creationId xmlns:a16="http://schemas.microsoft.com/office/drawing/2014/main" id="{38DFF0F8-D746-46B3-985D-89F541CEE94B}"/>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6" name="Text Box 15">
          <a:extLst>
            <a:ext uri="{FF2B5EF4-FFF2-40B4-BE49-F238E27FC236}">
              <a16:creationId xmlns:a16="http://schemas.microsoft.com/office/drawing/2014/main" id="{B3C5AAE9-1B83-46F1-B28D-33B3CEB6745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7" name="Text Box 15">
          <a:extLst>
            <a:ext uri="{FF2B5EF4-FFF2-40B4-BE49-F238E27FC236}">
              <a16:creationId xmlns:a16="http://schemas.microsoft.com/office/drawing/2014/main" id="{60E01256-B0A6-47FF-A213-74AC16D08534}"/>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8" name="Text Box 15">
          <a:extLst>
            <a:ext uri="{FF2B5EF4-FFF2-40B4-BE49-F238E27FC236}">
              <a16:creationId xmlns:a16="http://schemas.microsoft.com/office/drawing/2014/main" id="{850B23BE-2E02-46F1-B093-54B49ABE680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69" name="Text Box 15">
          <a:extLst>
            <a:ext uri="{FF2B5EF4-FFF2-40B4-BE49-F238E27FC236}">
              <a16:creationId xmlns:a16="http://schemas.microsoft.com/office/drawing/2014/main" id="{6B23A309-667F-4018-94C5-FBAAEEB7EEF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0" name="Text Box 15">
          <a:extLst>
            <a:ext uri="{FF2B5EF4-FFF2-40B4-BE49-F238E27FC236}">
              <a16:creationId xmlns:a16="http://schemas.microsoft.com/office/drawing/2014/main" id="{A09A6C1E-A844-45E3-9F30-512A9816AD1B}"/>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1" name="Text Box 15">
          <a:extLst>
            <a:ext uri="{FF2B5EF4-FFF2-40B4-BE49-F238E27FC236}">
              <a16:creationId xmlns:a16="http://schemas.microsoft.com/office/drawing/2014/main" id="{78F65BB7-6973-4C8F-957F-ECF13C72EA24}"/>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2" name="Text Box 15">
          <a:extLst>
            <a:ext uri="{FF2B5EF4-FFF2-40B4-BE49-F238E27FC236}">
              <a16:creationId xmlns:a16="http://schemas.microsoft.com/office/drawing/2014/main" id="{6F8C0688-283D-4164-8228-C212F58442E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3" name="Text Box 15">
          <a:extLst>
            <a:ext uri="{FF2B5EF4-FFF2-40B4-BE49-F238E27FC236}">
              <a16:creationId xmlns:a16="http://schemas.microsoft.com/office/drawing/2014/main" id="{D5006CC2-A45A-424F-819C-DDB72A58BC2A}"/>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4" name="Text Box 15">
          <a:extLst>
            <a:ext uri="{FF2B5EF4-FFF2-40B4-BE49-F238E27FC236}">
              <a16:creationId xmlns:a16="http://schemas.microsoft.com/office/drawing/2014/main" id="{B3717EC0-3D91-477A-A79F-AFCF1E0E8BCF}"/>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5" name="Text Box 15">
          <a:extLst>
            <a:ext uri="{FF2B5EF4-FFF2-40B4-BE49-F238E27FC236}">
              <a16:creationId xmlns:a16="http://schemas.microsoft.com/office/drawing/2014/main" id="{06CE1B29-F667-42E2-B994-5BA5BDE3B47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6" name="Text Box 15">
          <a:extLst>
            <a:ext uri="{FF2B5EF4-FFF2-40B4-BE49-F238E27FC236}">
              <a16:creationId xmlns:a16="http://schemas.microsoft.com/office/drawing/2014/main" id="{B293D956-E9FF-4D33-B985-352F916B2F5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977" name="Text Box 15">
          <a:extLst>
            <a:ext uri="{FF2B5EF4-FFF2-40B4-BE49-F238E27FC236}">
              <a16:creationId xmlns:a16="http://schemas.microsoft.com/office/drawing/2014/main" id="{064ABCA2-F827-42C5-9B2E-60424A6E39BF}"/>
            </a:ext>
          </a:extLst>
        </xdr:cNvPr>
        <xdr:cNvSpPr txBox="1">
          <a:spLocks noChangeArrowheads="1"/>
        </xdr:cNvSpPr>
      </xdr:nvSpPr>
      <xdr:spPr bwMode="auto">
        <a:xfrm>
          <a:off x="4743450" y="28765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78" name="Text Box 15">
          <a:extLst>
            <a:ext uri="{FF2B5EF4-FFF2-40B4-BE49-F238E27FC236}">
              <a16:creationId xmlns:a16="http://schemas.microsoft.com/office/drawing/2014/main" id="{EEAE8CF8-E0D5-4F36-9714-CDEFA9A613E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79" name="Text Box 15">
          <a:extLst>
            <a:ext uri="{FF2B5EF4-FFF2-40B4-BE49-F238E27FC236}">
              <a16:creationId xmlns:a16="http://schemas.microsoft.com/office/drawing/2014/main" id="{45147FF7-0FC7-4653-8B24-3DC939FEB98A}"/>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980" name="Text Box 15">
          <a:extLst>
            <a:ext uri="{FF2B5EF4-FFF2-40B4-BE49-F238E27FC236}">
              <a16:creationId xmlns:a16="http://schemas.microsoft.com/office/drawing/2014/main" id="{F8837B14-C1C9-48E6-B1CD-8880CB939D70}"/>
            </a:ext>
          </a:extLst>
        </xdr:cNvPr>
        <xdr:cNvSpPr txBox="1">
          <a:spLocks noChangeArrowheads="1"/>
        </xdr:cNvSpPr>
      </xdr:nvSpPr>
      <xdr:spPr bwMode="auto">
        <a:xfrm>
          <a:off x="4743450" y="28765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1" name="Text Box 15">
          <a:extLst>
            <a:ext uri="{FF2B5EF4-FFF2-40B4-BE49-F238E27FC236}">
              <a16:creationId xmlns:a16="http://schemas.microsoft.com/office/drawing/2014/main" id="{76B4AB63-1041-420C-A23F-0FFEEED7CE7F}"/>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82" name="Text Box 15">
          <a:extLst>
            <a:ext uri="{FF2B5EF4-FFF2-40B4-BE49-F238E27FC236}">
              <a16:creationId xmlns:a16="http://schemas.microsoft.com/office/drawing/2014/main" id="{0543A031-0CD1-414A-8454-475DF7A14F33}"/>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3" name="Text Box 15">
          <a:extLst>
            <a:ext uri="{FF2B5EF4-FFF2-40B4-BE49-F238E27FC236}">
              <a16:creationId xmlns:a16="http://schemas.microsoft.com/office/drawing/2014/main" id="{D06DBD45-D326-4E7C-A933-78DE58A55059}"/>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4" name="Text Box 15">
          <a:extLst>
            <a:ext uri="{FF2B5EF4-FFF2-40B4-BE49-F238E27FC236}">
              <a16:creationId xmlns:a16="http://schemas.microsoft.com/office/drawing/2014/main" id="{FDA5F816-8811-4C9A-8C85-589357CFF55C}"/>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5" name="Text Box 15">
          <a:extLst>
            <a:ext uri="{FF2B5EF4-FFF2-40B4-BE49-F238E27FC236}">
              <a16:creationId xmlns:a16="http://schemas.microsoft.com/office/drawing/2014/main" id="{DDBC7B54-103F-44FD-9DC2-6950C0B842B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6" name="Text Box 15">
          <a:extLst>
            <a:ext uri="{FF2B5EF4-FFF2-40B4-BE49-F238E27FC236}">
              <a16:creationId xmlns:a16="http://schemas.microsoft.com/office/drawing/2014/main" id="{E1DE1D09-E350-4E38-BFBF-8EF75C6EA657}"/>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7" name="Text Box 15">
          <a:extLst>
            <a:ext uri="{FF2B5EF4-FFF2-40B4-BE49-F238E27FC236}">
              <a16:creationId xmlns:a16="http://schemas.microsoft.com/office/drawing/2014/main" id="{04A989EC-43FE-4EDB-B204-4237DB9ADA6D}"/>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8" name="Text Box 15">
          <a:extLst>
            <a:ext uri="{FF2B5EF4-FFF2-40B4-BE49-F238E27FC236}">
              <a16:creationId xmlns:a16="http://schemas.microsoft.com/office/drawing/2014/main" id="{5AB0F392-38CF-4C06-9046-BDA1C9096E7B}"/>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9" name="Text Box 15">
          <a:extLst>
            <a:ext uri="{FF2B5EF4-FFF2-40B4-BE49-F238E27FC236}">
              <a16:creationId xmlns:a16="http://schemas.microsoft.com/office/drawing/2014/main" id="{D68C1CBA-AC73-4EAE-AC16-E0CDAAB1D59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90" name="Text Box 15">
          <a:extLst>
            <a:ext uri="{FF2B5EF4-FFF2-40B4-BE49-F238E27FC236}">
              <a16:creationId xmlns:a16="http://schemas.microsoft.com/office/drawing/2014/main" id="{E8B016A2-EAB2-4597-9B25-CCFAE08FEB1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991" name="Text Box 15">
          <a:extLst>
            <a:ext uri="{FF2B5EF4-FFF2-40B4-BE49-F238E27FC236}">
              <a16:creationId xmlns:a16="http://schemas.microsoft.com/office/drawing/2014/main" id="{ED3B0FAB-52E4-4FEE-B3CD-60E36734B69F}"/>
            </a:ext>
          </a:extLst>
        </xdr:cNvPr>
        <xdr:cNvSpPr txBox="1">
          <a:spLocks noChangeArrowheads="1"/>
        </xdr:cNvSpPr>
      </xdr:nvSpPr>
      <xdr:spPr bwMode="auto">
        <a:xfrm>
          <a:off x="4743450" y="29508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2" name="Text Box 15">
          <a:extLst>
            <a:ext uri="{FF2B5EF4-FFF2-40B4-BE49-F238E27FC236}">
              <a16:creationId xmlns:a16="http://schemas.microsoft.com/office/drawing/2014/main" id="{A34E0BA6-3841-4660-B32C-41CECE4D9210}"/>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3" name="Text Box 15">
          <a:extLst>
            <a:ext uri="{FF2B5EF4-FFF2-40B4-BE49-F238E27FC236}">
              <a16:creationId xmlns:a16="http://schemas.microsoft.com/office/drawing/2014/main" id="{85C422B3-690D-48BD-80AC-34F373F0117C}"/>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994" name="Text Box 15">
          <a:extLst>
            <a:ext uri="{FF2B5EF4-FFF2-40B4-BE49-F238E27FC236}">
              <a16:creationId xmlns:a16="http://schemas.microsoft.com/office/drawing/2014/main" id="{C068B9E3-4D08-475F-8C5E-CF9B0B4647C9}"/>
            </a:ext>
          </a:extLst>
        </xdr:cNvPr>
        <xdr:cNvSpPr txBox="1">
          <a:spLocks noChangeArrowheads="1"/>
        </xdr:cNvSpPr>
      </xdr:nvSpPr>
      <xdr:spPr bwMode="auto">
        <a:xfrm>
          <a:off x="4743450" y="29508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5" name="Text Box 15">
          <a:extLst>
            <a:ext uri="{FF2B5EF4-FFF2-40B4-BE49-F238E27FC236}">
              <a16:creationId xmlns:a16="http://schemas.microsoft.com/office/drawing/2014/main" id="{4C18450E-4A3C-409A-BCCD-8C6970920CB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6" name="Text Box 15">
          <a:extLst>
            <a:ext uri="{FF2B5EF4-FFF2-40B4-BE49-F238E27FC236}">
              <a16:creationId xmlns:a16="http://schemas.microsoft.com/office/drawing/2014/main" id="{B7D289CF-95AE-4167-B8C1-7A576CB685E0}"/>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7" name="Text Box 15">
          <a:extLst>
            <a:ext uri="{FF2B5EF4-FFF2-40B4-BE49-F238E27FC236}">
              <a16:creationId xmlns:a16="http://schemas.microsoft.com/office/drawing/2014/main" id="{292A2DE7-90C9-4BDB-BA4D-0854750844DB}"/>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8" name="Text Box 15">
          <a:extLst>
            <a:ext uri="{FF2B5EF4-FFF2-40B4-BE49-F238E27FC236}">
              <a16:creationId xmlns:a16="http://schemas.microsoft.com/office/drawing/2014/main" id="{6EA3A315-C21F-4F62-84BE-D8278C2661E8}"/>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9" name="Text Box 15">
          <a:extLst>
            <a:ext uri="{FF2B5EF4-FFF2-40B4-BE49-F238E27FC236}">
              <a16:creationId xmlns:a16="http://schemas.microsoft.com/office/drawing/2014/main" id="{7C6D37AE-42BD-4DD8-9235-01FF5D272239}"/>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0" name="Text Box 15">
          <a:extLst>
            <a:ext uri="{FF2B5EF4-FFF2-40B4-BE49-F238E27FC236}">
              <a16:creationId xmlns:a16="http://schemas.microsoft.com/office/drawing/2014/main" id="{DA62CE35-BD5E-4382-810E-44FAE0C4BD12}"/>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1" name="Text Box 15">
          <a:extLst>
            <a:ext uri="{FF2B5EF4-FFF2-40B4-BE49-F238E27FC236}">
              <a16:creationId xmlns:a16="http://schemas.microsoft.com/office/drawing/2014/main" id="{786768D6-0D6D-4B9B-B194-A9EF570E62F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2" name="Text Box 15">
          <a:extLst>
            <a:ext uri="{FF2B5EF4-FFF2-40B4-BE49-F238E27FC236}">
              <a16:creationId xmlns:a16="http://schemas.microsoft.com/office/drawing/2014/main" id="{20FBE86D-DB26-48B0-A923-E2BA86E03994}"/>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3" name="Text Box 15">
          <a:extLst>
            <a:ext uri="{FF2B5EF4-FFF2-40B4-BE49-F238E27FC236}">
              <a16:creationId xmlns:a16="http://schemas.microsoft.com/office/drawing/2014/main" id="{1F2A5DE0-C89B-4F22-BBDC-7BBB4A8DA01E}"/>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4" name="Text Box 15">
          <a:extLst>
            <a:ext uri="{FF2B5EF4-FFF2-40B4-BE49-F238E27FC236}">
              <a16:creationId xmlns:a16="http://schemas.microsoft.com/office/drawing/2014/main" id="{6352B78D-4292-4D61-A546-9C18CF18F5CC}"/>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5" name="Text Box 15">
          <a:extLst>
            <a:ext uri="{FF2B5EF4-FFF2-40B4-BE49-F238E27FC236}">
              <a16:creationId xmlns:a16="http://schemas.microsoft.com/office/drawing/2014/main" id="{3DAB24D2-E6A4-4875-9F10-ABE15D0F9781}"/>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6" name="Text Box 15">
          <a:extLst>
            <a:ext uri="{FF2B5EF4-FFF2-40B4-BE49-F238E27FC236}">
              <a16:creationId xmlns:a16="http://schemas.microsoft.com/office/drawing/2014/main" id="{D85B18AE-7E1A-41F5-8790-9B8C79AC0ED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7" name="Text Box 15">
          <a:extLst>
            <a:ext uri="{FF2B5EF4-FFF2-40B4-BE49-F238E27FC236}">
              <a16:creationId xmlns:a16="http://schemas.microsoft.com/office/drawing/2014/main" id="{9C99740C-E55A-4472-9472-50FE5EE4ACD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8" name="Text Box 15">
          <a:extLst>
            <a:ext uri="{FF2B5EF4-FFF2-40B4-BE49-F238E27FC236}">
              <a16:creationId xmlns:a16="http://schemas.microsoft.com/office/drawing/2014/main" id="{B8AEA6C0-F244-4D45-B7DA-1689DA83911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9" name="Text Box 15">
          <a:extLst>
            <a:ext uri="{FF2B5EF4-FFF2-40B4-BE49-F238E27FC236}">
              <a16:creationId xmlns:a16="http://schemas.microsoft.com/office/drawing/2014/main" id="{888FDACF-9A12-4CC1-AB84-529F03323DD9}"/>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0" name="Text Box 15">
          <a:extLst>
            <a:ext uri="{FF2B5EF4-FFF2-40B4-BE49-F238E27FC236}">
              <a16:creationId xmlns:a16="http://schemas.microsoft.com/office/drawing/2014/main" id="{6A2A3148-C922-47A0-B048-383B393DE5A8}"/>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1" name="Text Box 15">
          <a:extLst>
            <a:ext uri="{FF2B5EF4-FFF2-40B4-BE49-F238E27FC236}">
              <a16:creationId xmlns:a16="http://schemas.microsoft.com/office/drawing/2014/main" id="{52C8D6ED-12B6-47E0-ABA0-19C39472924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2" name="Text Box 15">
          <a:extLst>
            <a:ext uri="{FF2B5EF4-FFF2-40B4-BE49-F238E27FC236}">
              <a16:creationId xmlns:a16="http://schemas.microsoft.com/office/drawing/2014/main" id="{4E48B281-ED00-42F1-8949-92CF418C092A}"/>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3" name="Text Box 15">
          <a:extLst>
            <a:ext uri="{FF2B5EF4-FFF2-40B4-BE49-F238E27FC236}">
              <a16:creationId xmlns:a16="http://schemas.microsoft.com/office/drawing/2014/main" id="{BDC91C42-C1E9-42B9-BA3F-CF5DC8A21C7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4" name="Text Box 15">
          <a:extLst>
            <a:ext uri="{FF2B5EF4-FFF2-40B4-BE49-F238E27FC236}">
              <a16:creationId xmlns:a16="http://schemas.microsoft.com/office/drawing/2014/main" id="{58245AF1-B632-42D3-8803-74427C89100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5" name="Text Box 15">
          <a:extLst>
            <a:ext uri="{FF2B5EF4-FFF2-40B4-BE49-F238E27FC236}">
              <a16:creationId xmlns:a16="http://schemas.microsoft.com/office/drawing/2014/main" id="{CDB7C374-656B-4105-9E9A-937DC4720566}"/>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6" name="Text Box 15">
          <a:extLst>
            <a:ext uri="{FF2B5EF4-FFF2-40B4-BE49-F238E27FC236}">
              <a16:creationId xmlns:a16="http://schemas.microsoft.com/office/drawing/2014/main" id="{976DFA95-389C-4B62-BE74-D1D75AE91AAA}"/>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17" name="Text Box 15">
          <a:extLst>
            <a:ext uri="{FF2B5EF4-FFF2-40B4-BE49-F238E27FC236}">
              <a16:creationId xmlns:a16="http://schemas.microsoft.com/office/drawing/2014/main" id="{FCE0380D-16F8-405D-BE29-1B960D4F27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8" name="Text Box 15">
          <a:extLst>
            <a:ext uri="{FF2B5EF4-FFF2-40B4-BE49-F238E27FC236}">
              <a16:creationId xmlns:a16="http://schemas.microsoft.com/office/drawing/2014/main" id="{F966F583-4B5D-4261-ADBE-2AF1774FE454}"/>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9" name="Text Box 15">
          <a:extLst>
            <a:ext uri="{FF2B5EF4-FFF2-40B4-BE49-F238E27FC236}">
              <a16:creationId xmlns:a16="http://schemas.microsoft.com/office/drawing/2014/main" id="{1194494E-8B3E-4120-9103-8FD52E28ABCF}"/>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0" name="Text Box 15">
          <a:extLst>
            <a:ext uri="{FF2B5EF4-FFF2-40B4-BE49-F238E27FC236}">
              <a16:creationId xmlns:a16="http://schemas.microsoft.com/office/drawing/2014/main" id="{D0B95B0A-4470-4A98-9019-1020A95DE1CF}"/>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021" name="Text Box 15">
          <a:extLst>
            <a:ext uri="{FF2B5EF4-FFF2-40B4-BE49-F238E27FC236}">
              <a16:creationId xmlns:a16="http://schemas.microsoft.com/office/drawing/2014/main" id="{B2C5EF4A-C17E-49D0-AC86-2DE931587A71}"/>
            </a:ext>
          </a:extLst>
        </xdr:cNvPr>
        <xdr:cNvSpPr txBox="1">
          <a:spLocks noChangeArrowheads="1"/>
        </xdr:cNvSpPr>
      </xdr:nvSpPr>
      <xdr:spPr bwMode="auto">
        <a:xfrm>
          <a:off x="4743450" y="30994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2" name="Text Box 15">
          <a:extLst>
            <a:ext uri="{FF2B5EF4-FFF2-40B4-BE49-F238E27FC236}">
              <a16:creationId xmlns:a16="http://schemas.microsoft.com/office/drawing/2014/main" id="{B6DD3215-78FE-4377-8212-EC21A4E0FBF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3" name="Text Box 15">
          <a:extLst>
            <a:ext uri="{FF2B5EF4-FFF2-40B4-BE49-F238E27FC236}">
              <a16:creationId xmlns:a16="http://schemas.microsoft.com/office/drawing/2014/main" id="{9C79C255-4216-445F-9B32-4E42CCACCB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4" name="Text Box 15">
          <a:extLst>
            <a:ext uri="{FF2B5EF4-FFF2-40B4-BE49-F238E27FC236}">
              <a16:creationId xmlns:a16="http://schemas.microsoft.com/office/drawing/2014/main" id="{A97CB4DB-9769-4C88-97E4-8B9FFF494E95}"/>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5" name="Text Box 15">
          <a:extLst>
            <a:ext uri="{FF2B5EF4-FFF2-40B4-BE49-F238E27FC236}">
              <a16:creationId xmlns:a16="http://schemas.microsoft.com/office/drawing/2014/main" id="{76820E93-4659-4735-BD00-00123961805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6" name="Text Box 15">
          <a:extLst>
            <a:ext uri="{FF2B5EF4-FFF2-40B4-BE49-F238E27FC236}">
              <a16:creationId xmlns:a16="http://schemas.microsoft.com/office/drawing/2014/main" id="{D220729B-1D10-48D7-85A4-587EB783A63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7" name="Text Box 15">
          <a:extLst>
            <a:ext uri="{FF2B5EF4-FFF2-40B4-BE49-F238E27FC236}">
              <a16:creationId xmlns:a16="http://schemas.microsoft.com/office/drawing/2014/main" id="{8D4E2C85-FCFC-4681-9187-9F9477CCCE1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8" name="Text Box 15">
          <a:extLst>
            <a:ext uri="{FF2B5EF4-FFF2-40B4-BE49-F238E27FC236}">
              <a16:creationId xmlns:a16="http://schemas.microsoft.com/office/drawing/2014/main" id="{11F7AF55-77BD-428E-99E1-DA04DF8F66D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9" name="Text Box 15">
          <a:extLst>
            <a:ext uri="{FF2B5EF4-FFF2-40B4-BE49-F238E27FC236}">
              <a16:creationId xmlns:a16="http://schemas.microsoft.com/office/drawing/2014/main" id="{CA71696E-C5E5-4980-ACFE-D6F10E09007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0" name="Text Box 15">
          <a:extLst>
            <a:ext uri="{FF2B5EF4-FFF2-40B4-BE49-F238E27FC236}">
              <a16:creationId xmlns:a16="http://schemas.microsoft.com/office/drawing/2014/main" id="{08C61A97-6FCF-441B-8323-45DCCBE02A8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1" name="Text Box 15">
          <a:extLst>
            <a:ext uri="{FF2B5EF4-FFF2-40B4-BE49-F238E27FC236}">
              <a16:creationId xmlns:a16="http://schemas.microsoft.com/office/drawing/2014/main" id="{E6ADA133-6A6C-4E3E-98A0-254FF0BDBA2D}"/>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2" name="Text Box 15">
          <a:extLst>
            <a:ext uri="{FF2B5EF4-FFF2-40B4-BE49-F238E27FC236}">
              <a16:creationId xmlns:a16="http://schemas.microsoft.com/office/drawing/2014/main" id="{18FB9B36-704A-40D2-BE51-F197A6EA2AB4}"/>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3" name="Text Box 15">
          <a:extLst>
            <a:ext uri="{FF2B5EF4-FFF2-40B4-BE49-F238E27FC236}">
              <a16:creationId xmlns:a16="http://schemas.microsoft.com/office/drawing/2014/main" id="{F29D2306-52A7-41C9-A925-3DB6877115A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4" name="Text Box 15">
          <a:extLst>
            <a:ext uri="{FF2B5EF4-FFF2-40B4-BE49-F238E27FC236}">
              <a16:creationId xmlns:a16="http://schemas.microsoft.com/office/drawing/2014/main" id="{96AF08CE-6D8E-4B13-8754-AFB79165BF8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5" name="Text Box 15">
          <a:extLst>
            <a:ext uri="{FF2B5EF4-FFF2-40B4-BE49-F238E27FC236}">
              <a16:creationId xmlns:a16="http://schemas.microsoft.com/office/drawing/2014/main" id="{0701B64C-FC13-4DE4-8A27-D44C080FADEC}"/>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6" name="Text Box 15">
          <a:extLst>
            <a:ext uri="{FF2B5EF4-FFF2-40B4-BE49-F238E27FC236}">
              <a16:creationId xmlns:a16="http://schemas.microsoft.com/office/drawing/2014/main" id="{424482F3-9127-4E4B-AD2C-58F2439562E1}"/>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7" name="Text Box 15">
          <a:extLst>
            <a:ext uri="{FF2B5EF4-FFF2-40B4-BE49-F238E27FC236}">
              <a16:creationId xmlns:a16="http://schemas.microsoft.com/office/drawing/2014/main" id="{445C6FC1-E7A9-49AD-9BD6-5F55C8B8F3E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8" name="Text Box 15">
          <a:extLst>
            <a:ext uri="{FF2B5EF4-FFF2-40B4-BE49-F238E27FC236}">
              <a16:creationId xmlns:a16="http://schemas.microsoft.com/office/drawing/2014/main" id="{B505329A-16AB-4471-894F-B388C0CE6EF4}"/>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9" name="Text Box 15">
          <a:extLst>
            <a:ext uri="{FF2B5EF4-FFF2-40B4-BE49-F238E27FC236}">
              <a16:creationId xmlns:a16="http://schemas.microsoft.com/office/drawing/2014/main" id="{BC39C5AE-6934-4EF4-8094-D6589F7E92BD}"/>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040" name="Text Box 15">
          <a:extLst>
            <a:ext uri="{FF2B5EF4-FFF2-40B4-BE49-F238E27FC236}">
              <a16:creationId xmlns:a16="http://schemas.microsoft.com/office/drawing/2014/main" id="{0422E7A3-3B9C-4C33-8033-05C39CA6A05A}"/>
            </a:ext>
          </a:extLst>
        </xdr:cNvPr>
        <xdr:cNvSpPr txBox="1">
          <a:spLocks noChangeArrowheads="1"/>
        </xdr:cNvSpPr>
      </xdr:nvSpPr>
      <xdr:spPr bwMode="auto">
        <a:xfrm>
          <a:off x="4743450" y="31737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1" name="Text Box 15">
          <a:extLst>
            <a:ext uri="{FF2B5EF4-FFF2-40B4-BE49-F238E27FC236}">
              <a16:creationId xmlns:a16="http://schemas.microsoft.com/office/drawing/2014/main" id="{A89C8DBA-B7F6-489F-B455-28C1444CCDF6}"/>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42" name="Text Box 15">
          <a:extLst>
            <a:ext uri="{FF2B5EF4-FFF2-40B4-BE49-F238E27FC236}">
              <a16:creationId xmlns:a16="http://schemas.microsoft.com/office/drawing/2014/main" id="{98AA9D1B-E289-46A8-A8B2-2A10D077B37C}"/>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3" name="Text Box 15">
          <a:extLst>
            <a:ext uri="{FF2B5EF4-FFF2-40B4-BE49-F238E27FC236}">
              <a16:creationId xmlns:a16="http://schemas.microsoft.com/office/drawing/2014/main" id="{4F900E51-0D77-497A-8FB7-7EDE90BCC7B8}"/>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4" name="Text Box 15">
          <a:extLst>
            <a:ext uri="{FF2B5EF4-FFF2-40B4-BE49-F238E27FC236}">
              <a16:creationId xmlns:a16="http://schemas.microsoft.com/office/drawing/2014/main" id="{11ED824E-C574-4D6C-9C52-8D4ED16A8EE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5" name="Text Box 15">
          <a:extLst>
            <a:ext uri="{FF2B5EF4-FFF2-40B4-BE49-F238E27FC236}">
              <a16:creationId xmlns:a16="http://schemas.microsoft.com/office/drawing/2014/main" id="{B7B09BCB-4B9B-4A6E-AEDC-B8D9233D3141}"/>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6" name="Text Box 15">
          <a:extLst>
            <a:ext uri="{FF2B5EF4-FFF2-40B4-BE49-F238E27FC236}">
              <a16:creationId xmlns:a16="http://schemas.microsoft.com/office/drawing/2014/main" id="{D5385FDA-F2B2-4891-A1D6-534238841FD7}"/>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7" name="Text Box 15">
          <a:extLst>
            <a:ext uri="{FF2B5EF4-FFF2-40B4-BE49-F238E27FC236}">
              <a16:creationId xmlns:a16="http://schemas.microsoft.com/office/drawing/2014/main" id="{EF5F045D-6BFE-4C5A-A69F-81B40D62B1A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8" name="Text Box 15">
          <a:extLst>
            <a:ext uri="{FF2B5EF4-FFF2-40B4-BE49-F238E27FC236}">
              <a16:creationId xmlns:a16="http://schemas.microsoft.com/office/drawing/2014/main" id="{E9516380-1AC2-41DF-AFBA-B079223F3B9F}"/>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9" name="Text Box 15">
          <a:extLst>
            <a:ext uri="{FF2B5EF4-FFF2-40B4-BE49-F238E27FC236}">
              <a16:creationId xmlns:a16="http://schemas.microsoft.com/office/drawing/2014/main" id="{FAA1C01B-59E6-4FD0-9ECF-C30FD6328B7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0" name="Text Box 15">
          <a:extLst>
            <a:ext uri="{FF2B5EF4-FFF2-40B4-BE49-F238E27FC236}">
              <a16:creationId xmlns:a16="http://schemas.microsoft.com/office/drawing/2014/main" id="{52A9829A-5C76-4A6A-B2BD-9E801F77A4D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1" name="Text Box 15">
          <a:extLst>
            <a:ext uri="{FF2B5EF4-FFF2-40B4-BE49-F238E27FC236}">
              <a16:creationId xmlns:a16="http://schemas.microsoft.com/office/drawing/2014/main" id="{519880F8-605F-419B-8158-E87755176EBA}"/>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2" name="Text Box 15">
          <a:extLst>
            <a:ext uri="{FF2B5EF4-FFF2-40B4-BE49-F238E27FC236}">
              <a16:creationId xmlns:a16="http://schemas.microsoft.com/office/drawing/2014/main" id="{B12DEF84-F5B2-4198-84B1-C71A9D261DA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3" name="Text Box 15">
          <a:extLst>
            <a:ext uri="{FF2B5EF4-FFF2-40B4-BE49-F238E27FC236}">
              <a16:creationId xmlns:a16="http://schemas.microsoft.com/office/drawing/2014/main" id="{B5229AB7-185E-4ABB-AA25-6E6DE553F38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4" name="Text Box 15">
          <a:extLst>
            <a:ext uri="{FF2B5EF4-FFF2-40B4-BE49-F238E27FC236}">
              <a16:creationId xmlns:a16="http://schemas.microsoft.com/office/drawing/2014/main" id="{EE9DA1A7-5021-41C8-BFE2-253B1BA4015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5" name="Text Box 15">
          <a:extLst>
            <a:ext uri="{FF2B5EF4-FFF2-40B4-BE49-F238E27FC236}">
              <a16:creationId xmlns:a16="http://schemas.microsoft.com/office/drawing/2014/main" id="{7C96FE67-FC62-466F-93E5-8C697D65CE07}"/>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6" name="Text Box 15">
          <a:extLst>
            <a:ext uri="{FF2B5EF4-FFF2-40B4-BE49-F238E27FC236}">
              <a16:creationId xmlns:a16="http://schemas.microsoft.com/office/drawing/2014/main" id="{112C572A-E2A9-4AB8-922B-95BE1BB66AD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7" name="Text Box 15">
          <a:extLst>
            <a:ext uri="{FF2B5EF4-FFF2-40B4-BE49-F238E27FC236}">
              <a16:creationId xmlns:a16="http://schemas.microsoft.com/office/drawing/2014/main" id="{BC4E2786-1ACE-4C0C-AB3F-43F0F6946A5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8" name="Text Box 15">
          <a:extLst>
            <a:ext uri="{FF2B5EF4-FFF2-40B4-BE49-F238E27FC236}">
              <a16:creationId xmlns:a16="http://schemas.microsoft.com/office/drawing/2014/main" id="{7EC8B718-7B83-4A81-A14E-2ABA741CC44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9" name="Text Box 15">
          <a:extLst>
            <a:ext uri="{FF2B5EF4-FFF2-40B4-BE49-F238E27FC236}">
              <a16:creationId xmlns:a16="http://schemas.microsoft.com/office/drawing/2014/main" id="{6FC781A4-B509-4084-B8EA-4BF4D3A9171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0" name="Text Box 15">
          <a:extLst>
            <a:ext uri="{FF2B5EF4-FFF2-40B4-BE49-F238E27FC236}">
              <a16:creationId xmlns:a16="http://schemas.microsoft.com/office/drawing/2014/main" id="{E6ED1042-4CE3-49BA-B3C2-3B6B523465D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1" name="Text Box 15">
          <a:extLst>
            <a:ext uri="{FF2B5EF4-FFF2-40B4-BE49-F238E27FC236}">
              <a16:creationId xmlns:a16="http://schemas.microsoft.com/office/drawing/2014/main" id="{98472A9F-6F52-47A4-A987-805997D343A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2" name="Text Box 15">
          <a:extLst>
            <a:ext uri="{FF2B5EF4-FFF2-40B4-BE49-F238E27FC236}">
              <a16:creationId xmlns:a16="http://schemas.microsoft.com/office/drawing/2014/main" id="{4ED18B07-8FEE-4918-86AC-0B60C333C07D}"/>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3" name="Text Box 15">
          <a:extLst>
            <a:ext uri="{FF2B5EF4-FFF2-40B4-BE49-F238E27FC236}">
              <a16:creationId xmlns:a16="http://schemas.microsoft.com/office/drawing/2014/main" id="{949675A4-3EAD-48C4-95AA-409906A0E55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4" name="Text Box 15">
          <a:extLst>
            <a:ext uri="{FF2B5EF4-FFF2-40B4-BE49-F238E27FC236}">
              <a16:creationId xmlns:a16="http://schemas.microsoft.com/office/drawing/2014/main" id="{90DD8DCB-7300-45E7-9293-55CE3ED7EEA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5" name="Text Box 15">
          <a:extLst>
            <a:ext uri="{FF2B5EF4-FFF2-40B4-BE49-F238E27FC236}">
              <a16:creationId xmlns:a16="http://schemas.microsoft.com/office/drawing/2014/main" id="{E6ADC650-3F33-4EEF-AD7F-FB254636ACB6}"/>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6" name="Text Box 15">
          <a:extLst>
            <a:ext uri="{FF2B5EF4-FFF2-40B4-BE49-F238E27FC236}">
              <a16:creationId xmlns:a16="http://schemas.microsoft.com/office/drawing/2014/main" id="{60ABFFDF-5217-48B9-A38B-6F5867BBEF9F}"/>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67" name="Text Box 15">
          <a:extLst>
            <a:ext uri="{FF2B5EF4-FFF2-40B4-BE49-F238E27FC236}">
              <a16:creationId xmlns:a16="http://schemas.microsoft.com/office/drawing/2014/main" id="{9235A24E-5A6B-4DD2-B9DB-749E1A5A5468}"/>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68" name="Text Box 15">
          <a:extLst>
            <a:ext uri="{FF2B5EF4-FFF2-40B4-BE49-F238E27FC236}">
              <a16:creationId xmlns:a16="http://schemas.microsoft.com/office/drawing/2014/main" id="{502A9066-491D-4204-BCCB-FAA71A2950A1}"/>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9" name="Text Box 15">
          <a:extLst>
            <a:ext uri="{FF2B5EF4-FFF2-40B4-BE49-F238E27FC236}">
              <a16:creationId xmlns:a16="http://schemas.microsoft.com/office/drawing/2014/main" id="{30041367-ABBD-4726-A48D-D02FBFA0AEEA}"/>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0" name="Text Box 15">
          <a:extLst>
            <a:ext uri="{FF2B5EF4-FFF2-40B4-BE49-F238E27FC236}">
              <a16:creationId xmlns:a16="http://schemas.microsoft.com/office/drawing/2014/main" id="{667B2678-41DA-45DC-BEAA-C320FD93EE0D}"/>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1" name="Text Box 15">
          <a:extLst>
            <a:ext uri="{FF2B5EF4-FFF2-40B4-BE49-F238E27FC236}">
              <a16:creationId xmlns:a16="http://schemas.microsoft.com/office/drawing/2014/main" id="{C6C56C3C-917C-4D81-8519-CE1D98C0C38D}"/>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072" name="Text Box 15">
          <a:extLst>
            <a:ext uri="{FF2B5EF4-FFF2-40B4-BE49-F238E27FC236}">
              <a16:creationId xmlns:a16="http://schemas.microsoft.com/office/drawing/2014/main" id="{17F61901-E6D3-47E6-A18B-A4101092DE76}"/>
            </a:ext>
          </a:extLst>
        </xdr:cNvPr>
        <xdr:cNvSpPr txBox="1">
          <a:spLocks noChangeArrowheads="1"/>
        </xdr:cNvSpPr>
      </xdr:nvSpPr>
      <xdr:spPr bwMode="auto">
        <a:xfrm>
          <a:off x="4743450" y="33223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3" name="Text Box 15">
          <a:extLst>
            <a:ext uri="{FF2B5EF4-FFF2-40B4-BE49-F238E27FC236}">
              <a16:creationId xmlns:a16="http://schemas.microsoft.com/office/drawing/2014/main" id="{C065A6A2-5CBC-461A-AF20-3D14A4361CFE}"/>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4" name="Text Box 15">
          <a:extLst>
            <a:ext uri="{FF2B5EF4-FFF2-40B4-BE49-F238E27FC236}">
              <a16:creationId xmlns:a16="http://schemas.microsoft.com/office/drawing/2014/main" id="{BEA2E999-04B2-41F7-AFBD-C7E59400A51E}"/>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5" name="Text Box 15">
          <a:extLst>
            <a:ext uri="{FF2B5EF4-FFF2-40B4-BE49-F238E27FC236}">
              <a16:creationId xmlns:a16="http://schemas.microsoft.com/office/drawing/2014/main" id="{9D901207-F2CA-463C-9D88-4498953C42E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6" name="Text Box 15">
          <a:extLst>
            <a:ext uri="{FF2B5EF4-FFF2-40B4-BE49-F238E27FC236}">
              <a16:creationId xmlns:a16="http://schemas.microsoft.com/office/drawing/2014/main" id="{B435D6D7-E67E-45D5-A070-56420DA1DA9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7" name="Text Box 15">
          <a:extLst>
            <a:ext uri="{FF2B5EF4-FFF2-40B4-BE49-F238E27FC236}">
              <a16:creationId xmlns:a16="http://schemas.microsoft.com/office/drawing/2014/main" id="{CD8F419C-284F-4281-8BB1-48E143C2FB37}"/>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8" name="Text Box 15">
          <a:extLst>
            <a:ext uri="{FF2B5EF4-FFF2-40B4-BE49-F238E27FC236}">
              <a16:creationId xmlns:a16="http://schemas.microsoft.com/office/drawing/2014/main" id="{C09DB23A-9D70-489E-BA21-B9447053E28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9" name="Text Box 15">
          <a:extLst>
            <a:ext uri="{FF2B5EF4-FFF2-40B4-BE49-F238E27FC236}">
              <a16:creationId xmlns:a16="http://schemas.microsoft.com/office/drawing/2014/main" id="{FBF51422-7F7B-416A-BFF1-81841B9D6E9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0" name="Text Box 15">
          <a:extLst>
            <a:ext uri="{FF2B5EF4-FFF2-40B4-BE49-F238E27FC236}">
              <a16:creationId xmlns:a16="http://schemas.microsoft.com/office/drawing/2014/main" id="{92055A84-D3D3-4019-9F83-24F76B6F1589}"/>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1" name="Text Box 15">
          <a:extLst>
            <a:ext uri="{FF2B5EF4-FFF2-40B4-BE49-F238E27FC236}">
              <a16:creationId xmlns:a16="http://schemas.microsoft.com/office/drawing/2014/main" id="{DE658239-17E6-422C-9B11-1180B9CD74B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2" name="Text Box 15">
          <a:extLst>
            <a:ext uri="{FF2B5EF4-FFF2-40B4-BE49-F238E27FC236}">
              <a16:creationId xmlns:a16="http://schemas.microsoft.com/office/drawing/2014/main" id="{DF322988-3617-44DD-951D-62F74DBDAD0A}"/>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3" name="Text Box 15">
          <a:extLst>
            <a:ext uri="{FF2B5EF4-FFF2-40B4-BE49-F238E27FC236}">
              <a16:creationId xmlns:a16="http://schemas.microsoft.com/office/drawing/2014/main" id="{E4C12B2C-930A-4215-864B-54E12BD64EE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4" name="Text Box 15">
          <a:extLst>
            <a:ext uri="{FF2B5EF4-FFF2-40B4-BE49-F238E27FC236}">
              <a16:creationId xmlns:a16="http://schemas.microsoft.com/office/drawing/2014/main" id="{B7A951EB-C0D8-4008-B8C7-05D4EDB9CBA1}"/>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5" name="Text Box 15">
          <a:extLst>
            <a:ext uri="{FF2B5EF4-FFF2-40B4-BE49-F238E27FC236}">
              <a16:creationId xmlns:a16="http://schemas.microsoft.com/office/drawing/2014/main" id="{314323D1-A863-43ED-B858-429F37F4126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6" name="Text Box 15">
          <a:extLst>
            <a:ext uri="{FF2B5EF4-FFF2-40B4-BE49-F238E27FC236}">
              <a16:creationId xmlns:a16="http://schemas.microsoft.com/office/drawing/2014/main" id="{E0DB6FA9-2460-4C15-9327-FBCA17645E9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7" name="Text Box 15">
          <a:extLst>
            <a:ext uri="{FF2B5EF4-FFF2-40B4-BE49-F238E27FC236}">
              <a16:creationId xmlns:a16="http://schemas.microsoft.com/office/drawing/2014/main" id="{4BB9792E-E8F9-4720-8BA6-2083794BEC80}"/>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88" name="Text Box 15">
          <a:extLst>
            <a:ext uri="{FF2B5EF4-FFF2-40B4-BE49-F238E27FC236}">
              <a16:creationId xmlns:a16="http://schemas.microsoft.com/office/drawing/2014/main" id="{A099DE49-E70E-4F54-A2E8-DDA3512FF89E}"/>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89" name="Text Box 15">
          <a:extLst>
            <a:ext uri="{FF2B5EF4-FFF2-40B4-BE49-F238E27FC236}">
              <a16:creationId xmlns:a16="http://schemas.microsoft.com/office/drawing/2014/main" id="{FDF3B24B-7345-4697-9AD9-5839DD02BAA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0" name="Text Box 15">
          <a:extLst>
            <a:ext uri="{FF2B5EF4-FFF2-40B4-BE49-F238E27FC236}">
              <a16:creationId xmlns:a16="http://schemas.microsoft.com/office/drawing/2014/main" id="{05D31432-C677-4852-AA4D-E7CA11FBF0AF}"/>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91" name="Text Box 15">
          <a:extLst>
            <a:ext uri="{FF2B5EF4-FFF2-40B4-BE49-F238E27FC236}">
              <a16:creationId xmlns:a16="http://schemas.microsoft.com/office/drawing/2014/main" id="{39641C10-B81F-4904-AA3E-D4AAAD70F222}"/>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2" name="Text Box 15">
          <a:extLst>
            <a:ext uri="{FF2B5EF4-FFF2-40B4-BE49-F238E27FC236}">
              <a16:creationId xmlns:a16="http://schemas.microsoft.com/office/drawing/2014/main" id="{FE0FC441-A750-44CC-88B9-82E7CEF9D99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3" name="Text Box 15">
          <a:extLst>
            <a:ext uri="{FF2B5EF4-FFF2-40B4-BE49-F238E27FC236}">
              <a16:creationId xmlns:a16="http://schemas.microsoft.com/office/drawing/2014/main" id="{0CFBFF00-AE90-434D-AE63-1F476D7D4E28}"/>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094" name="Text Box 15">
          <a:extLst>
            <a:ext uri="{FF2B5EF4-FFF2-40B4-BE49-F238E27FC236}">
              <a16:creationId xmlns:a16="http://schemas.microsoft.com/office/drawing/2014/main" id="{40486601-0FEC-4CC8-BE85-5926E9CABC27}"/>
            </a:ext>
          </a:extLst>
        </xdr:cNvPr>
        <xdr:cNvSpPr txBox="1">
          <a:spLocks noChangeArrowheads="1"/>
        </xdr:cNvSpPr>
      </xdr:nvSpPr>
      <xdr:spPr bwMode="auto">
        <a:xfrm>
          <a:off x="4743450" y="33966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5" name="Text Box 15">
          <a:extLst>
            <a:ext uri="{FF2B5EF4-FFF2-40B4-BE49-F238E27FC236}">
              <a16:creationId xmlns:a16="http://schemas.microsoft.com/office/drawing/2014/main" id="{30DEBAE0-960A-473E-A628-60E94964350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6" name="Text Box 15">
          <a:extLst>
            <a:ext uri="{FF2B5EF4-FFF2-40B4-BE49-F238E27FC236}">
              <a16:creationId xmlns:a16="http://schemas.microsoft.com/office/drawing/2014/main" id="{8ED279F5-3DF4-4F7B-9B6D-F4E10F1B0B14}"/>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7" name="Text Box 15">
          <a:extLst>
            <a:ext uri="{FF2B5EF4-FFF2-40B4-BE49-F238E27FC236}">
              <a16:creationId xmlns:a16="http://schemas.microsoft.com/office/drawing/2014/main" id="{8E532BCE-B157-495A-98C2-457E6823DC6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8" name="Text Box 15">
          <a:extLst>
            <a:ext uri="{FF2B5EF4-FFF2-40B4-BE49-F238E27FC236}">
              <a16:creationId xmlns:a16="http://schemas.microsoft.com/office/drawing/2014/main" id="{CFC1DE4D-6F77-499C-9738-2BCE70993D3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9" name="Text Box 15">
          <a:extLst>
            <a:ext uri="{FF2B5EF4-FFF2-40B4-BE49-F238E27FC236}">
              <a16:creationId xmlns:a16="http://schemas.microsoft.com/office/drawing/2014/main" id="{D48FB261-4294-47BE-A813-F7D168E09802}"/>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0" name="Text Box 15">
          <a:extLst>
            <a:ext uri="{FF2B5EF4-FFF2-40B4-BE49-F238E27FC236}">
              <a16:creationId xmlns:a16="http://schemas.microsoft.com/office/drawing/2014/main" id="{B949C396-728C-43E5-98F7-A5099D99AFFA}"/>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1" name="Text Box 15">
          <a:extLst>
            <a:ext uri="{FF2B5EF4-FFF2-40B4-BE49-F238E27FC236}">
              <a16:creationId xmlns:a16="http://schemas.microsoft.com/office/drawing/2014/main" id="{8D5D2AE1-591D-429F-AE7A-E12506BBC00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2" name="Text Box 15">
          <a:extLst>
            <a:ext uri="{FF2B5EF4-FFF2-40B4-BE49-F238E27FC236}">
              <a16:creationId xmlns:a16="http://schemas.microsoft.com/office/drawing/2014/main" id="{2618D184-5660-4E24-9735-1774FB45D2B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3" name="Text Box 15">
          <a:extLst>
            <a:ext uri="{FF2B5EF4-FFF2-40B4-BE49-F238E27FC236}">
              <a16:creationId xmlns:a16="http://schemas.microsoft.com/office/drawing/2014/main" id="{F24F0CFC-D9ED-4CC7-867E-67A346D84FE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4" name="Text Box 15">
          <a:extLst>
            <a:ext uri="{FF2B5EF4-FFF2-40B4-BE49-F238E27FC236}">
              <a16:creationId xmlns:a16="http://schemas.microsoft.com/office/drawing/2014/main" id="{F719D069-1280-49D8-8CA9-AD6BA4577D1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5" name="Text Box 15">
          <a:extLst>
            <a:ext uri="{FF2B5EF4-FFF2-40B4-BE49-F238E27FC236}">
              <a16:creationId xmlns:a16="http://schemas.microsoft.com/office/drawing/2014/main" id="{5CB22A41-CFCB-4452-8CE0-EFD558205D1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6" name="Text Box 15">
          <a:extLst>
            <a:ext uri="{FF2B5EF4-FFF2-40B4-BE49-F238E27FC236}">
              <a16:creationId xmlns:a16="http://schemas.microsoft.com/office/drawing/2014/main" id="{4EEFC4F0-07D5-47D3-B88A-1699C1B8AD5C}"/>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7" name="Text Box 15">
          <a:extLst>
            <a:ext uri="{FF2B5EF4-FFF2-40B4-BE49-F238E27FC236}">
              <a16:creationId xmlns:a16="http://schemas.microsoft.com/office/drawing/2014/main" id="{26D6F2F5-9DD1-4B48-BE33-1790A0F0C31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8" name="Text Box 15">
          <a:extLst>
            <a:ext uri="{FF2B5EF4-FFF2-40B4-BE49-F238E27FC236}">
              <a16:creationId xmlns:a16="http://schemas.microsoft.com/office/drawing/2014/main" id="{C70E5563-76B3-4C11-8EC5-0B82964B7EA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9" name="Text Box 15">
          <a:extLst>
            <a:ext uri="{FF2B5EF4-FFF2-40B4-BE49-F238E27FC236}">
              <a16:creationId xmlns:a16="http://schemas.microsoft.com/office/drawing/2014/main" id="{F18EEB10-1277-485B-9524-B50A0ADB68D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0" name="Text Box 15">
          <a:extLst>
            <a:ext uri="{FF2B5EF4-FFF2-40B4-BE49-F238E27FC236}">
              <a16:creationId xmlns:a16="http://schemas.microsoft.com/office/drawing/2014/main" id="{65F8B7C4-1B67-49DF-9F76-C26E150CFDC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1" name="Text Box 15">
          <a:extLst>
            <a:ext uri="{FF2B5EF4-FFF2-40B4-BE49-F238E27FC236}">
              <a16:creationId xmlns:a16="http://schemas.microsoft.com/office/drawing/2014/main" id="{CE852351-AB2D-4BF9-9E47-69C0052C55D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2" name="Text Box 15">
          <a:extLst>
            <a:ext uri="{FF2B5EF4-FFF2-40B4-BE49-F238E27FC236}">
              <a16:creationId xmlns:a16="http://schemas.microsoft.com/office/drawing/2014/main" id="{8DFFEA5C-5A9F-4087-87E6-E1FE60BD1A0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3" name="Text Box 15">
          <a:extLst>
            <a:ext uri="{FF2B5EF4-FFF2-40B4-BE49-F238E27FC236}">
              <a16:creationId xmlns:a16="http://schemas.microsoft.com/office/drawing/2014/main" id="{1DD8BA75-C114-43B4-ACAA-D2882C5B5B5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4" name="Text Box 15">
          <a:extLst>
            <a:ext uri="{FF2B5EF4-FFF2-40B4-BE49-F238E27FC236}">
              <a16:creationId xmlns:a16="http://schemas.microsoft.com/office/drawing/2014/main" id="{C88F337A-F570-4028-AACE-1683FBD0556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5" name="Text Box 15">
          <a:extLst>
            <a:ext uri="{FF2B5EF4-FFF2-40B4-BE49-F238E27FC236}">
              <a16:creationId xmlns:a16="http://schemas.microsoft.com/office/drawing/2014/main" id="{48554886-E0F7-4D59-A319-E1A7D0A741E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6" name="Text Box 15">
          <a:extLst>
            <a:ext uri="{FF2B5EF4-FFF2-40B4-BE49-F238E27FC236}">
              <a16:creationId xmlns:a16="http://schemas.microsoft.com/office/drawing/2014/main" id="{D8156C40-C35F-4456-B441-FD2CED24C5B0}"/>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7" name="Text Box 15">
          <a:extLst>
            <a:ext uri="{FF2B5EF4-FFF2-40B4-BE49-F238E27FC236}">
              <a16:creationId xmlns:a16="http://schemas.microsoft.com/office/drawing/2014/main" id="{2D160CEF-60CB-4BF5-8FC8-E7564F48C15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8" name="Text Box 15">
          <a:extLst>
            <a:ext uri="{FF2B5EF4-FFF2-40B4-BE49-F238E27FC236}">
              <a16:creationId xmlns:a16="http://schemas.microsoft.com/office/drawing/2014/main" id="{B94B26F9-46D7-4731-8372-6B8F114DD96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9" name="Text Box 15">
          <a:extLst>
            <a:ext uri="{FF2B5EF4-FFF2-40B4-BE49-F238E27FC236}">
              <a16:creationId xmlns:a16="http://schemas.microsoft.com/office/drawing/2014/main" id="{9B49B892-467C-4830-BDE8-C12D2F6835A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0" name="Text Box 15">
          <a:extLst>
            <a:ext uri="{FF2B5EF4-FFF2-40B4-BE49-F238E27FC236}">
              <a16:creationId xmlns:a16="http://schemas.microsoft.com/office/drawing/2014/main" id="{A4E7629D-4F9F-4A2E-8A7B-87C0D4D1D9A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1" name="Text Box 15">
          <a:extLst>
            <a:ext uri="{FF2B5EF4-FFF2-40B4-BE49-F238E27FC236}">
              <a16:creationId xmlns:a16="http://schemas.microsoft.com/office/drawing/2014/main" id="{83578164-77F1-4718-8644-5FF72286BFF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2" name="Text Box 15">
          <a:extLst>
            <a:ext uri="{FF2B5EF4-FFF2-40B4-BE49-F238E27FC236}">
              <a16:creationId xmlns:a16="http://schemas.microsoft.com/office/drawing/2014/main" id="{17B69735-2C50-4D03-8D11-355655D09695}"/>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3" name="Text Box 15">
          <a:extLst>
            <a:ext uri="{FF2B5EF4-FFF2-40B4-BE49-F238E27FC236}">
              <a16:creationId xmlns:a16="http://schemas.microsoft.com/office/drawing/2014/main" id="{AB3BE303-829F-4099-B102-7F2D65A7A2B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4" name="Text Box 15">
          <a:extLst>
            <a:ext uri="{FF2B5EF4-FFF2-40B4-BE49-F238E27FC236}">
              <a16:creationId xmlns:a16="http://schemas.microsoft.com/office/drawing/2014/main" id="{8F4A1FC9-9E53-4403-8472-5ED06840B27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5" name="Text Box 15">
          <a:extLst>
            <a:ext uri="{FF2B5EF4-FFF2-40B4-BE49-F238E27FC236}">
              <a16:creationId xmlns:a16="http://schemas.microsoft.com/office/drawing/2014/main" id="{D9CDF8F3-22EF-44CC-81DD-6CAE0E608914}"/>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126" name="Text Box 15">
          <a:extLst>
            <a:ext uri="{FF2B5EF4-FFF2-40B4-BE49-F238E27FC236}">
              <a16:creationId xmlns:a16="http://schemas.microsoft.com/office/drawing/2014/main" id="{A4EB8E85-01DD-4FC2-8437-CA1385E6D8B5}"/>
            </a:ext>
          </a:extLst>
        </xdr:cNvPr>
        <xdr:cNvSpPr txBox="1">
          <a:spLocks noChangeArrowheads="1"/>
        </xdr:cNvSpPr>
      </xdr:nvSpPr>
      <xdr:spPr bwMode="auto">
        <a:xfrm>
          <a:off x="4743450" y="35452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27" name="Text Box 15">
          <a:extLst>
            <a:ext uri="{FF2B5EF4-FFF2-40B4-BE49-F238E27FC236}">
              <a16:creationId xmlns:a16="http://schemas.microsoft.com/office/drawing/2014/main" id="{EB711162-F59A-4D2C-AD24-C5E03FEC1649}"/>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28" name="Text Box 15">
          <a:extLst>
            <a:ext uri="{FF2B5EF4-FFF2-40B4-BE49-F238E27FC236}">
              <a16:creationId xmlns:a16="http://schemas.microsoft.com/office/drawing/2014/main" id="{35199408-476A-4D5D-9DF3-2B859F708DE6}"/>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129" name="Text Box 15">
          <a:extLst>
            <a:ext uri="{FF2B5EF4-FFF2-40B4-BE49-F238E27FC236}">
              <a16:creationId xmlns:a16="http://schemas.microsoft.com/office/drawing/2014/main" id="{3B1A505F-2599-411D-8602-171715080B09}"/>
            </a:ext>
          </a:extLst>
        </xdr:cNvPr>
        <xdr:cNvSpPr txBox="1">
          <a:spLocks noChangeArrowheads="1"/>
        </xdr:cNvSpPr>
      </xdr:nvSpPr>
      <xdr:spPr bwMode="auto">
        <a:xfrm>
          <a:off x="4743450" y="35452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0" name="Text Box 15">
          <a:extLst>
            <a:ext uri="{FF2B5EF4-FFF2-40B4-BE49-F238E27FC236}">
              <a16:creationId xmlns:a16="http://schemas.microsoft.com/office/drawing/2014/main" id="{2C52BF24-4BA5-42FD-8470-31733A1C5C7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31" name="Text Box 15">
          <a:extLst>
            <a:ext uri="{FF2B5EF4-FFF2-40B4-BE49-F238E27FC236}">
              <a16:creationId xmlns:a16="http://schemas.microsoft.com/office/drawing/2014/main" id="{C304B156-4D1F-404D-9912-F53A90BAE12B}"/>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2" name="Text Box 15">
          <a:extLst>
            <a:ext uri="{FF2B5EF4-FFF2-40B4-BE49-F238E27FC236}">
              <a16:creationId xmlns:a16="http://schemas.microsoft.com/office/drawing/2014/main" id="{B491D264-C443-4CDF-8BD0-EABA694808A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3" name="Text Box 15">
          <a:extLst>
            <a:ext uri="{FF2B5EF4-FFF2-40B4-BE49-F238E27FC236}">
              <a16:creationId xmlns:a16="http://schemas.microsoft.com/office/drawing/2014/main" id="{B17827D4-4DDD-4B74-98D1-DD0C232F6DF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4" name="Text Box 15">
          <a:extLst>
            <a:ext uri="{FF2B5EF4-FFF2-40B4-BE49-F238E27FC236}">
              <a16:creationId xmlns:a16="http://schemas.microsoft.com/office/drawing/2014/main" id="{9AD4D988-2EB9-4511-877A-383792370498}"/>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5" name="Text Box 15">
          <a:extLst>
            <a:ext uri="{FF2B5EF4-FFF2-40B4-BE49-F238E27FC236}">
              <a16:creationId xmlns:a16="http://schemas.microsoft.com/office/drawing/2014/main" id="{F5C11693-7020-4A6E-82AF-9487317E9A3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6" name="Text Box 15">
          <a:extLst>
            <a:ext uri="{FF2B5EF4-FFF2-40B4-BE49-F238E27FC236}">
              <a16:creationId xmlns:a16="http://schemas.microsoft.com/office/drawing/2014/main" id="{D663C009-CCF3-43C5-8016-0B6AC5858D0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7" name="Text Box 15">
          <a:extLst>
            <a:ext uri="{FF2B5EF4-FFF2-40B4-BE49-F238E27FC236}">
              <a16:creationId xmlns:a16="http://schemas.microsoft.com/office/drawing/2014/main" id="{7324E5B7-5F0D-4E95-8361-61E9AC013A32}"/>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8" name="Text Box 15">
          <a:extLst>
            <a:ext uri="{FF2B5EF4-FFF2-40B4-BE49-F238E27FC236}">
              <a16:creationId xmlns:a16="http://schemas.microsoft.com/office/drawing/2014/main" id="{CFF15CFD-7BFA-49FA-8576-FD834C6DC51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9" name="Text Box 15">
          <a:extLst>
            <a:ext uri="{FF2B5EF4-FFF2-40B4-BE49-F238E27FC236}">
              <a16:creationId xmlns:a16="http://schemas.microsoft.com/office/drawing/2014/main" id="{DCF8A2B7-515D-49C9-B178-0A98FF787AE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0" name="Text Box 15">
          <a:extLst>
            <a:ext uri="{FF2B5EF4-FFF2-40B4-BE49-F238E27FC236}">
              <a16:creationId xmlns:a16="http://schemas.microsoft.com/office/drawing/2014/main" id="{E2F0DEFE-6774-46D2-83C8-98C51EDB3CA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1" name="Text Box 15">
          <a:extLst>
            <a:ext uri="{FF2B5EF4-FFF2-40B4-BE49-F238E27FC236}">
              <a16:creationId xmlns:a16="http://schemas.microsoft.com/office/drawing/2014/main" id="{C13D731F-B4FC-4A4D-B20B-709B9B469C57}"/>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2" name="Text Box 15">
          <a:extLst>
            <a:ext uri="{FF2B5EF4-FFF2-40B4-BE49-F238E27FC236}">
              <a16:creationId xmlns:a16="http://schemas.microsoft.com/office/drawing/2014/main" id="{0DD4832C-91D0-45F9-8FC7-E6F95DDAB18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3" name="Text Box 15">
          <a:extLst>
            <a:ext uri="{FF2B5EF4-FFF2-40B4-BE49-F238E27FC236}">
              <a16:creationId xmlns:a16="http://schemas.microsoft.com/office/drawing/2014/main" id="{1B0D4B0E-979F-482C-BFC2-D9CEC30AAF8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4" name="Text Box 15">
          <a:extLst>
            <a:ext uri="{FF2B5EF4-FFF2-40B4-BE49-F238E27FC236}">
              <a16:creationId xmlns:a16="http://schemas.microsoft.com/office/drawing/2014/main" id="{0895961A-18EA-4734-A279-EA07965E5071}"/>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5" name="Text Box 15">
          <a:extLst>
            <a:ext uri="{FF2B5EF4-FFF2-40B4-BE49-F238E27FC236}">
              <a16:creationId xmlns:a16="http://schemas.microsoft.com/office/drawing/2014/main" id="{13DDD9FC-EE43-4C45-B4FB-EEC8E8AC06BF}"/>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6" name="Text Box 15">
          <a:extLst>
            <a:ext uri="{FF2B5EF4-FFF2-40B4-BE49-F238E27FC236}">
              <a16:creationId xmlns:a16="http://schemas.microsoft.com/office/drawing/2014/main" id="{430E9A1E-73E8-4F1B-BFBC-028D9ED9229E}"/>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7" name="Text Box 15">
          <a:extLst>
            <a:ext uri="{FF2B5EF4-FFF2-40B4-BE49-F238E27FC236}">
              <a16:creationId xmlns:a16="http://schemas.microsoft.com/office/drawing/2014/main" id="{523197F4-DE32-43F2-95DC-06DC85E8AA2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148" name="Text Box 15">
          <a:extLst>
            <a:ext uri="{FF2B5EF4-FFF2-40B4-BE49-F238E27FC236}">
              <a16:creationId xmlns:a16="http://schemas.microsoft.com/office/drawing/2014/main" id="{52B9FDDB-40B3-497C-B344-94D64CE2DEEC}"/>
            </a:ext>
          </a:extLst>
        </xdr:cNvPr>
        <xdr:cNvSpPr txBox="1">
          <a:spLocks noChangeArrowheads="1"/>
        </xdr:cNvSpPr>
      </xdr:nvSpPr>
      <xdr:spPr bwMode="auto">
        <a:xfrm>
          <a:off x="4743450" y="36195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49" name="Text Box 15">
          <a:extLst>
            <a:ext uri="{FF2B5EF4-FFF2-40B4-BE49-F238E27FC236}">
              <a16:creationId xmlns:a16="http://schemas.microsoft.com/office/drawing/2014/main" id="{C5395EB6-3FF7-4566-8B4A-0E68E51F393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0" name="Text Box 15">
          <a:extLst>
            <a:ext uri="{FF2B5EF4-FFF2-40B4-BE49-F238E27FC236}">
              <a16:creationId xmlns:a16="http://schemas.microsoft.com/office/drawing/2014/main" id="{1F95A080-C246-44E5-A37E-2F09BA88BAC8}"/>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151" name="Text Box 15">
          <a:extLst>
            <a:ext uri="{FF2B5EF4-FFF2-40B4-BE49-F238E27FC236}">
              <a16:creationId xmlns:a16="http://schemas.microsoft.com/office/drawing/2014/main" id="{05126D82-E3B6-4A0E-99C1-1645855688AD}"/>
            </a:ext>
          </a:extLst>
        </xdr:cNvPr>
        <xdr:cNvSpPr txBox="1">
          <a:spLocks noChangeArrowheads="1"/>
        </xdr:cNvSpPr>
      </xdr:nvSpPr>
      <xdr:spPr bwMode="auto">
        <a:xfrm>
          <a:off x="4743450" y="36195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2" name="Text Box 15">
          <a:extLst>
            <a:ext uri="{FF2B5EF4-FFF2-40B4-BE49-F238E27FC236}">
              <a16:creationId xmlns:a16="http://schemas.microsoft.com/office/drawing/2014/main" id="{F8AE6F21-7338-411A-8BFF-60952D143DC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3" name="Text Box 15">
          <a:extLst>
            <a:ext uri="{FF2B5EF4-FFF2-40B4-BE49-F238E27FC236}">
              <a16:creationId xmlns:a16="http://schemas.microsoft.com/office/drawing/2014/main" id="{AA39B374-78D3-4C40-9D2F-5A16D1963D4F}"/>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4" name="Text Box 15">
          <a:extLst>
            <a:ext uri="{FF2B5EF4-FFF2-40B4-BE49-F238E27FC236}">
              <a16:creationId xmlns:a16="http://schemas.microsoft.com/office/drawing/2014/main" id="{1419BD53-BE05-4C45-9751-8C1B027836E6}"/>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5" name="Text Box 15">
          <a:extLst>
            <a:ext uri="{FF2B5EF4-FFF2-40B4-BE49-F238E27FC236}">
              <a16:creationId xmlns:a16="http://schemas.microsoft.com/office/drawing/2014/main" id="{421D8C39-38AD-44E9-BBAB-31B4CDE598D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6" name="Text Box 15">
          <a:extLst>
            <a:ext uri="{FF2B5EF4-FFF2-40B4-BE49-F238E27FC236}">
              <a16:creationId xmlns:a16="http://schemas.microsoft.com/office/drawing/2014/main" id="{06D8C0FA-F2A5-47DF-A5D2-E414C4ACACBB}"/>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7" name="Text Box 15">
          <a:extLst>
            <a:ext uri="{FF2B5EF4-FFF2-40B4-BE49-F238E27FC236}">
              <a16:creationId xmlns:a16="http://schemas.microsoft.com/office/drawing/2014/main" id="{53E36F3F-83C1-4149-A187-08519E4D5EB7}"/>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8" name="Text Box 15">
          <a:extLst>
            <a:ext uri="{FF2B5EF4-FFF2-40B4-BE49-F238E27FC236}">
              <a16:creationId xmlns:a16="http://schemas.microsoft.com/office/drawing/2014/main" id="{84F7A001-DB50-4C93-825A-005777ED4F51}"/>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9" name="Text Box 15">
          <a:extLst>
            <a:ext uri="{FF2B5EF4-FFF2-40B4-BE49-F238E27FC236}">
              <a16:creationId xmlns:a16="http://schemas.microsoft.com/office/drawing/2014/main" id="{68839BAB-BD0C-486F-9E77-56E565D78BD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0" name="Text Box 15">
          <a:extLst>
            <a:ext uri="{FF2B5EF4-FFF2-40B4-BE49-F238E27FC236}">
              <a16:creationId xmlns:a16="http://schemas.microsoft.com/office/drawing/2014/main" id="{B1F3457E-7FDB-4FC7-BE13-8DAE64F143EE}"/>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1" name="Text Box 15">
          <a:extLst>
            <a:ext uri="{FF2B5EF4-FFF2-40B4-BE49-F238E27FC236}">
              <a16:creationId xmlns:a16="http://schemas.microsoft.com/office/drawing/2014/main" id="{67CCE63A-9F20-4C3D-B2EA-0C23EF067C3A}"/>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2" name="Text Box 15">
          <a:extLst>
            <a:ext uri="{FF2B5EF4-FFF2-40B4-BE49-F238E27FC236}">
              <a16:creationId xmlns:a16="http://schemas.microsoft.com/office/drawing/2014/main" id="{9FF57472-4AB8-4B1B-9D69-EA5146401F6C}"/>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3" name="Text Box 15">
          <a:extLst>
            <a:ext uri="{FF2B5EF4-FFF2-40B4-BE49-F238E27FC236}">
              <a16:creationId xmlns:a16="http://schemas.microsoft.com/office/drawing/2014/main" id="{3D6618CE-84B4-4E9E-86C4-5C0BFD766CC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4" name="Text Box 15">
          <a:extLst>
            <a:ext uri="{FF2B5EF4-FFF2-40B4-BE49-F238E27FC236}">
              <a16:creationId xmlns:a16="http://schemas.microsoft.com/office/drawing/2014/main" id="{DB747C00-E2C8-407E-9539-6487F9891B2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5" name="Text Box 15">
          <a:extLst>
            <a:ext uri="{FF2B5EF4-FFF2-40B4-BE49-F238E27FC236}">
              <a16:creationId xmlns:a16="http://schemas.microsoft.com/office/drawing/2014/main" id="{89C1C98C-291A-4726-8F7D-14F6343A1F78}"/>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6" name="Text Box 15">
          <a:extLst>
            <a:ext uri="{FF2B5EF4-FFF2-40B4-BE49-F238E27FC236}">
              <a16:creationId xmlns:a16="http://schemas.microsoft.com/office/drawing/2014/main" id="{422536FC-1AD5-4A84-BA7E-FFD1CFE2D7DD}"/>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7" name="Text Box 15">
          <a:extLst>
            <a:ext uri="{FF2B5EF4-FFF2-40B4-BE49-F238E27FC236}">
              <a16:creationId xmlns:a16="http://schemas.microsoft.com/office/drawing/2014/main" id="{C5F2F1F3-E13B-4A7E-AD49-9718448871D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8" name="Text Box 15">
          <a:extLst>
            <a:ext uri="{FF2B5EF4-FFF2-40B4-BE49-F238E27FC236}">
              <a16:creationId xmlns:a16="http://schemas.microsoft.com/office/drawing/2014/main" id="{CC1E8A03-B29A-4268-A11D-B3DC1F2C4AB2}"/>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9" name="Text Box 15">
          <a:extLst>
            <a:ext uri="{FF2B5EF4-FFF2-40B4-BE49-F238E27FC236}">
              <a16:creationId xmlns:a16="http://schemas.microsoft.com/office/drawing/2014/main" id="{CBDCBA75-2861-4DA6-A70D-E64FADF25055}"/>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0" name="Text Box 15">
          <a:extLst>
            <a:ext uri="{FF2B5EF4-FFF2-40B4-BE49-F238E27FC236}">
              <a16:creationId xmlns:a16="http://schemas.microsoft.com/office/drawing/2014/main" id="{78A28BB2-08E0-455F-A784-E6FCA2DA162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1" name="Text Box 15">
          <a:extLst>
            <a:ext uri="{FF2B5EF4-FFF2-40B4-BE49-F238E27FC236}">
              <a16:creationId xmlns:a16="http://schemas.microsoft.com/office/drawing/2014/main" id="{57DA7662-68E9-48AC-8DA6-73263460069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2" name="Text Box 15">
          <a:extLst>
            <a:ext uri="{FF2B5EF4-FFF2-40B4-BE49-F238E27FC236}">
              <a16:creationId xmlns:a16="http://schemas.microsoft.com/office/drawing/2014/main" id="{3FA09F3F-5930-47A8-BD6A-C5C3D442C57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3" name="Text Box 15">
          <a:extLst>
            <a:ext uri="{FF2B5EF4-FFF2-40B4-BE49-F238E27FC236}">
              <a16:creationId xmlns:a16="http://schemas.microsoft.com/office/drawing/2014/main" id="{2EAE09E5-A1AB-4BFF-BC39-91B97C40725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4" name="Text Box 15">
          <a:extLst>
            <a:ext uri="{FF2B5EF4-FFF2-40B4-BE49-F238E27FC236}">
              <a16:creationId xmlns:a16="http://schemas.microsoft.com/office/drawing/2014/main" id="{F5ADC249-30D4-4107-A505-2E41CAB936D7}"/>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5" name="Text Box 15">
          <a:extLst>
            <a:ext uri="{FF2B5EF4-FFF2-40B4-BE49-F238E27FC236}">
              <a16:creationId xmlns:a16="http://schemas.microsoft.com/office/drawing/2014/main" id="{58AAEF3A-22CF-40A8-A8AB-3DBDA58E1732}"/>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6" name="Text Box 15">
          <a:extLst>
            <a:ext uri="{FF2B5EF4-FFF2-40B4-BE49-F238E27FC236}">
              <a16:creationId xmlns:a16="http://schemas.microsoft.com/office/drawing/2014/main" id="{E0ADFBDA-2E87-4CB7-9CDC-411EAFD8B9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7" name="Text Box 15">
          <a:extLst>
            <a:ext uri="{FF2B5EF4-FFF2-40B4-BE49-F238E27FC236}">
              <a16:creationId xmlns:a16="http://schemas.microsoft.com/office/drawing/2014/main" id="{CDBC05EB-1E14-4630-AE0E-17291EA3D39A}"/>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8" name="Text Box 15">
          <a:extLst>
            <a:ext uri="{FF2B5EF4-FFF2-40B4-BE49-F238E27FC236}">
              <a16:creationId xmlns:a16="http://schemas.microsoft.com/office/drawing/2014/main" id="{55D2D320-9ACD-484E-98E3-9CE728C417A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9" name="Text Box 15">
          <a:extLst>
            <a:ext uri="{FF2B5EF4-FFF2-40B4-BE49-F238E27FC236}">
              <a16:creationId xmlns:a16="http://schemas.microsoft.com/office/drawing/2014/main" id="{3FEEE9FF-0BA6-47D4-B228-0835FFFA420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0" name="Text Box 15">
          <a:extLst>
            <a:ext uri="{FF2B5EF4-FFF2-40B4-BE49-F238E27FC236}">
              <a16:creationId xmlns:a16="http://schemas.microsoft.com/office/drawing/2014/main" id="{19BA7535-D218-46D3-8D01-E5CC5ED25AD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1" name="Text Box 15">
          <a:extLst>
            <a:ext uri="{FF2B5EF4-FFF2-40B4-BE49-F238E27FC236}">
              <a16:creationId xmlns:a16="http://schemas.microsoft.com/office/drawing/2014/main" id="{93EF51C2-AA61-4762-8E54-6461192F9CA0}"/>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2" name="Text Box 15">
          <a:extLst>
            <a:ext uri="{FF2B5EF4-FFF2-40B4-BE49-F238E27FC236}">
              <a16:creationId xmlns:a16="http://schemas.microsoft.com/office/drawing/2014/main" id="{8119343C-BBEA-4D7D-84F2-77A2655F04BB}"/>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3" name="Text Box 15">
          <a:extLst>
            <a:ext uri="{FF2B5EF4-FFF2-40B4-BE49-F238E27FC236}">
              <a16:creationId xmlns:a16="http://schemas.microsoft.com/office/drawing/2014/main" id="{3FCBC937-560C-443F-9BE0-7190FBEF5D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4" name="Text Box 15">
          <a:extLst>
            <a:ext uri="{FF2B5EF4-FFF2-40B4-BE49-F238E27FC236}">
              <a16:creationId xmlns:a16="http://schemas.microsoft.com/office/drawing/2014/main" id="{A5FA6500-9761-4B76-8694-E267A2AF05F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5" name="Text Box 15">
          <a:extLst>
            <a:ext uri="{FF2B5EF4-FFF2-40B4-BE49-F238E27FC236}">
              <a16:creationId xmlns:a16="http://schemas.microsoft.com/office/drawing/2014/main" id="{66A80181-CF92-4023-ABFC-FD9759A6042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6" name="Text Box 15">
          <a:extLst>
            <a:ext uri="{FF2B5EF4-FFF2-40B4-BE49-F238E27FC236}">
              <a16:creationId xmlns:a16="http://schemas.microsoft.com/office/drawing/2014/main" id="{4527DFD4-F36B-480B-AA70-EB572F4F7C0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7" name="Text Box 15">
          <a:extLst>
            <a:ext uri="{FF2B5EF4-FFF2-40B4-BE49-F238E27FC236}">
              <a16:creationId xmlns:a16="http://schemas.microsoft.com/office/drawing/2014/main" id="{C4B772BF-38E3-49D7-AF05-BF5C0AD1E50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188" name="Text Box 15">
          <a:extLst>
            <a:ext uri="{FF2B5EF4-FFF2-40B4-BE49-F238E27FC236}">
              <a16:creationId xmlns:a16="http://schemas.microsoft.com/office/drawing/2014/main" id="{8802807F-5415-4BD9-AEC1-ED5842DE5747}"/>
            </a:ext>
          </a:extLst>
        </xdr:cNvPr>
        <xdr:cNvSpPr txBox="1">
          <a:spLocks noChangeArrowheads="1"/>
        </xdr:cNvSpPr>
      </xdr:nvSpPr>
      <xdr:spPr bwMode="auto">
        <a:xfrm>
          <a:off x="4743450" y="376809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89" name="Text Box 15">
          <a:extLst>
            <a:ext uri="{FF2B5EF4-FFF2-40B4-BE49-F238E27FC236}">
              <a16:creationId xmlns:a16="http://schemas.microsoft.com/office/drawing/2014/main" id="{79D7C0EF-B078-4CD1-83F3-D91CDFBBF01D}"/>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0" name="Text Box 15">
          <a:extLst>
            <a:ext uri="{FF2B5EF4-FFF2-40B4-BE49-F238E27FC236}">
              <a16:creationId xmlns:a16="http://schemas.microsoft.com/office/drawing/2014/main" id="{58DE76ED-3211-43AC-8A6E-E629ED27E9D4}"/>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191" name="Text Box 15">
          <a:extLst>
            <a:ext uri="{FF2B5EF4-FFF2-40B4-BE49-F238E27FC236}">
              <a16:creationId xmlns:a16="http://schemas.microsoft.com/office/drawing/2014/main" id="{EA63B6F1-249E-4625-BA08-7E24228C220B}"/>
            </a:ext>
          </a:extLst>
        </xdr:cNvPr>
        <xdr:cNvSpPr txBox="1">
          <a:spLocks noChangeArrowheads="1"/>
        </xdr:cNvSpPr>
      </xdr:nvSpPr>
      <xdr:spPr bwMode="auto">
        <a:xfrm>
          <a:off x="4743450" y="37680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2" name="Text Box 15">
          <a:extLst>
            <a:ext uri="{FF2B5EF4-FFF2-40B4-BE49-F238E27FC236}">
              <a16:creationId xmlns:a16="http://schemas.microsoft.com/office/drawing/2014/main" id="{7F29F370-CB08-4C3C-AE7C-553EC3E3F90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3" name="Text Box 15">
          <a:extLst>
            <a:ext uri="{FF2B5EF4-FFF2-40B4-BE49-F238E27FC236}">
              <a16:creationId xmlns:a16="http://schemas.microsoft.com/office/drawing/2014/main" id="{1B037E82-1D9A-4294-84E1-9A1764096F71}"/>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194" name="Text Box 15">
          <a:extLst>
            <a:ext uri="{FF2B5EF4-FFF2-40B4-BE49-F238E27FC236}">
              <a16:creationId xmlns:a16="http://schemas.microsoft.com/office/drawing/2014/main" id="{D3C34CDE-B8A5-4738-8886-33015A91FD59}"/>
            </a:ext>
          </a:extLst>
        </xdr:cNvPr>
        <xdr:cNvSpPr txBox="1">
          <a:spLocks noChangeArrowheads="1"/>
        </xdr:cNvSpPr>
      </xdr:nvSpPr>
      <xdr:spPr bwMode="auto">
        <a:xfrm>
          <a:off x="4743450" y="37680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5" name="Text Box 15">
          <a:extLst>
            <a:ext uri="{FF2B5EF4-FFF2-40B4-BE49-F238E27FC236}">
              <a16:creationId xmlns:a16="http://schemas.microsoft.com/office/drawing/2014/main" id="{6C22407E-EA06-4447-BC3E-9FFEE007B7BF}"/>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6" name="Text Box 15">
          <a:extLst>
            <a:ext uri="{FF2B5EF4-FFF2-40B4-BE49-F238E27FC236}">
              <a16:creationId xmlns:a16="http://schemas.microsoft.com/office/drawing/2014/main" id="{DA092F3C-3FE6-4165-AE6C-C54A49D9DE5D}"/>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7" name="Text Box 15">
          <a:extLst>
            <a:ext uri="{FF2B5EF4-FFF2-40B4-BE49-F238E27FC236}">
              <a16:creationId xmlns:a16="http://schemas.microsoft.com/office/drawing/2014/main" id="{FAC9060D-6EE3-44D6-8F30-0FEAC4E36FB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8" name="Text Box 15">
          <a:extLst>
            <a:ext uri="{FF2B5EF4-FFF2-40B4-BE49-F238E27FC236}">
              <a16:creationId xmlns:a16="http://schemas.microsoft.com/office/drawing/2014/main" id="{EAA2BCFA-B6C8-4972-8A95-9171DCB6939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9" name="Text Box 15">
          <a:extLst>
            <a:ext uri="{FF2B5EF4-FFF2-40B4-BE49-F238E27FC236}">
              <a16:creationId xmlns:a16="http://schemas.microsoft.com/office/drawing/2014/main" id="{C6B22C78-809C-4DAB-93DA-A5E8C4533AC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0" name="Text Box 15">
          <a:extLst>
            <a:ext uri="{FF2B5EF4-FFF2-40B4-BE49-F238E27FC236}">
              <a16:creationId xmlns:a16="http://schemas.microsoft.com/office/drawing/2014/main" id="{2BDC6563-F713-42A4-AD74-A3A8BDF7E8F7}"/>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1" name="Text Box 15">
          <a:extLst>
            <a:ext uri="{FF2B5EF4-FFF2-40B4-BE49-F238E27FC236}">
              <a16:creationId xmlns:a16="http://schemas.microsoft.com/office/drawing/2014/main" id="{6ED6F149-863F-45A1-B3A2-472B18A2EE1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2" name="Text Box 15">
          <a:extLst>
            <a:ext uri="{FF2B5EF4-FFF2-40B4-BE49-F238E27FC236}">
              <a16:creationId xmlns:a16="http://schemas.microsoft.com/office/drawing/2014/main" id="{D515A5AB-58FE-4175-A715-CB8E197555A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3" name="Text Box 15">
          <a:extLst>
            <a:ext uri="{FF2B5EF4-FFF2-40B4-BE49-F238E27FC236}">
              <a16:creationId xmlns:a16="http://schemas.microsoft.com/office/drawing/2014/main" id="{746EF204-818C-4D7E-BC10-0C7737B5EB5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4" name="Text Box 15">
          <a:extLst>
            <a:ext uri="{FF2B5EF4-FFF2-40B4-BE49-F238E27FC236}">
              <a16:creationId xmlns:a16="http://schemas.microsoft.com/office/drawing/2014/main" id="{78748A12-4886-44DF-BFAF-1E5F966CFA4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5" name="Text Box 15">
          <a:extLst>
            <a:ext uri="{FF2B5EF4-FFF2-40B4-BE49-F238E27FC236}">
              <a16:creationId xmlns:a16="http://schemas.microsoft.com/office/drawing/2014/main" id="{294D52DE-4272-4D21-BEAC-125CF014C11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6" name="Text Box 15">
          <a:extLst>
            <a:ext uri="{FF2B5EF4-FFF2-40B4-BE49-F238E27FC236}">
              <a16:creationId xmlns:a16="http://schemas.microsoft.com/office/drawing/2014/main" id="{24DEB7F8-36CD-415C-A2AF-3E77214CB08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7" name="Text Box 15">
          <a:extLst>
            <a:ext uri="{FF2B5EF4-FFF2-40B4-BE49-F238E27FC236}">
              <a16:creationId xmlns:a16="http://schemas.microsoft.com/office/drawing/2014/main" id="{B1E93A88-0976-48CC-ADBE-6C16262C8553}"/>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8" name="Text Box 15">
          <a:extLst>
            <a:ext uri="{FF2B5EF4-FFF2-40B4-BE49-F238E27FC236}">
              <a16:creationId xmlns:a16="http://schemas.microsoft.com/office/drawing/2014/main" id="{C2760CBB-7DA6-4602-AD33-5F489FE5917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9" name="Text Box 15">
          <a:extLst>
            <a:ext uri="{FF2B5EF4-FFF2-40B4-BE49-F238E27FC236}">
              <a16:creationId xmlns:a16="http://schemas.microsoft.com/office/drawing/2014/main" id="{66AC5E28-9A95-4893-9C10-E0BDE3DAC18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0" name="Text Box 15">
          <a:extLst>
            <a:ext uri="{FF2B5EF4-FFF2-40B4-BE49-F238E27FC236}">
              <a16:creationId xmlns:a16="http://schemas.microsoft.com/office/drawing/2014/main" id="{B4D1F2AA-9B22-4A3A-9942-B15A89BC1706}"/>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1" name="Text Box 15">
          <a:extLst>
            <a:ext uri="{FF2B5EF4-FFF2-40B4-BE49-F238E27FC236}">
              <a16:creationId xmlns:a16="http://schemas.microsoft.com/office/drawing/2014/main" id="{0CBC6BE8-C6F6-425D-9A3B-96A95216E5EB}"/>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2" name="Text Box 15">
          <a:extLst>
            <a:ext uri="{FF2B5EF4-FFF2-40B4-BE49-F238E27FC236}">
              <a16:creationId xmlns:a16="http://schemas.microsoft.com/office/drawing/2014/main" id="{F38A00D4-23CB-4F36-8A4F-85EB99CBEAB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3" name="Text Box 15">
          <a:extLst>
            <a:ext uri="{FF2B5EF4-FFF2-40B4-BE49-F238E27FC236}">
              <a16:creationId xmlns:a16="http://schemas.microsoft.com/office/drawing/2014/main" id="{3CDC3F59-0CDD-42EC-9BEC-2C33AA55F13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4" name="Text Box 15">
          <a:extLst>
            <a:ext uri="{FF2B5EF4-FFF2-40B4-BE49-F238E27FC236}">
              <a16:creationId xmlns:a16="http://schemas.microsoft.com/office/drawing/2014/main" id="{6CD126DE-F06F-4216-9D02-CAFE3716A92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215" name="Text Box 15">
          <a:extLst>
            <a:ext uri="{FF2B5EF4-FFF2-40B4-BE49-F238E27FC236}">
              <a16:creationId xmlns:a16="http://schemas.microsoft.com/office/drawing/2014/main" id="{C0740C4E-C9E4-44FD-8D48-E9206F860E48}"/>
            </a:ext>
          </a:extLst>
        </xdr:cNvPr>
        <xdr:cNvSpPr txBox="1">
          <a:spLocks noChangeArrowheads="1"/>
        </xdr:cNvSpPr>
      </xdr:nvSpPr>
      <xdr:spPr bwMode="auto">
        <a:xfrm>
          <a:off x="4743450" y="38423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6" name="Text Box 15">
          <a:extLst>
            <a:ext uri="{FF2B5EF4-FFF2-40B4-BE49-F238E27FC236}">
              <a16:creationId xmlns:a16="http://schemas.microsoft.com/office/drawing/2014/main" id="{EA451EBD-2CAB-4701-8A81-6D6724A9CF2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17" name="Text Box 15">
          <a:extLst>
            <a:ext uri="{FF2B5EF4-FFF2-40B4-BE49-F238E27FC236}">
              <a16:creationId xmlns:a16="http://schemas.microsoft.com/office/drawing/2014/main" id="{FF8082D4-73A7-4F6C-9EEF-33348D67B34E}"/>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218" name="Text Box 15">
          <a:extLst>
            <a:ext uri="{FF2B5EF4-FFF2-40B4-BE49-F238E27FC236}">
              <a16:creationId xmlns:a16="http://schemas.microsoft.com/office/drawing/2014/main" id="{4A3981E1-EAC6-48BF-8A39-399B06C08970}"/>
            </a:ext>
          </a:extLst>
        </xdr:cNvPr>
        <xdr:cNvSpPr txBox="1">
          <a:spLocks noChangeArrowheads="1"/>
        </xdr:cNvSpPr>
      </xdr:nvSpPr>
      <xdr:spPr bwMode="auto">
        <a:xfrm>
          <a:off x="4743450" y="38423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9" name="Text Box 15">
          <a:extLst>
            <a:ext uri="{FF2B5EF4-FFF2-40B4-BE49-F238E27FC236}">
              <a16:creationId xmlns:a16="http://schemas.microsoft.com/office/drawing/2014/main" id="{C83CE2D8-6724-40D9-BD0D-694FB858CBD4}"/>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0" name="Text Box 15">
          <a:extLst>
            <a:ext uri="{FF2B5EF4-FFF2-40B4-BE49-F238E27FC236}">
              <a16:creationId xmlns:a16="http://schemas.microsoft.com/office/drawing/2014/main" id="{C2DEB062-C5B2-47FF-A612-3D4556B2911F}"/>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221" name="Text Box 15">
          <a:extLst>
            <a:ext uri="{FF2B5EF4-FFF2-40B4-BE49-F238E27FC236}">
              <a16:creationId xmlns:a16="http://schemas.microsoft.com/office/drawing/2014/main" id="{44ECD79B-528A-4577-AE74-A419DE41526C}"/>
            </a:ext>
          </a:extLst>
        </xdr:cNvPr>
        <xdr:cNvSpPr txBox="1">
          <a:spLocks noChangeArrowheads="1"/>
        </xdr:cNvSpPr>
      </xdr:nvSpPr>
      <xdr:spPr bwMode="auto">
        <a:xfrm>
          <a:off x="4743450" y="38423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2" name="Text Box 15">
          <a:extLst>
            <a:ext uri="{FF2B5EF4-FFF2-40B4-BE49-F238E27FC236}">
              <a16:creationId xmlns:a16="http://schemas.microsoft.com/office/drawing/2014/main" id="{B26CCFF3-4DC8-4175-93E1-22555C45F1F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3" name="Text Box 15">
          <a:extLst>
            <a:ext uri="{FF2B5EF4-FFF2-40B4-BE49-F238E27FC236}">
              <a16:creationId xmlns:a16="http://schemas.microsoft.com/office/drawing/2014/main" id="{165115E3-CE0F-44E1-B210-03058329FD97}"/>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4" name="Text Box 15">
          <a:extLst>
            <a:ext uri="{FF2B5EF4-FFF2-40B4-BE49-F238E27FC236}">
              <a16:creationId xmlns:a16="http://schemas.microsoft.com/office/drawing/2014/main" id="{1825DC7C-C419-4A70-A685-546C8925AE4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5" name="Text Box 15">
          <a:extLst>
            <a:ext uri="{FF2B5EF4-FFF2-40B4-BE49-F238E27FC236}">
              <a16:creationId xmlns:a16="http://schemas.microsoft.com/office/drawing/2014/main" id="{DE310FBA-3DFA-4EA4-BF4D-FD42AEB6AAE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6" name="Text Box 15">
          <a:extLst>
            <a:ext uri="{FF2B5EF4-FFF2-40B4-BE49-F238E27FC236}">
              <a16:creationId xmlns:a16="http://schemas.microsoft.com/office/drawing/2014/main" id="{A2E32EE6-C70B-49AC-9147-A501573E5DA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7" name="Text Box 15">
          <a:extLst>
            <a:ext uri="{FF2B5EF4-FFF2-40B4-BE49-F238E27FC236}">
              <a16:creationId xmlns:a16="http://schemas.microsoft.com/office/drawing/2014/main" id="{EB26EA79-014D-48AD-985B-7BEAB83D057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8" name="Text Box 15">
          <a:extLst>
            <a:ext uri="{FF2B5EF4-FFF2-40B4-BE49-F238E27FC236}">
              <a16:creationId xmlns:a16="http://schemas.microsoft.com/office/drawing/2014/main" id="{5F5F5DC7-036C-40C3-8722-6AE6D0BFAFBE}"/>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9" name="Text Box 15">
          <a:extLst>
            <a:ext uri="{FF2B5EF4-FFF2-40B4-BE49-F238E27FC236}">
              <a16:creationId xmlns:a16="http://schemas.microsoft.com/office/drawing/2014/main" id="{77BFD33C-CB4E-47A9-A4D6-F78588DC731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0" name="Text Box 15">
          <a:extLst>
            <a:ext uri="{FF2B5EF4-FFF2-40B4-BE49-F238E27FC236}">
              <a16:creationId xmlns:a16="http://schemas.microsoft.com/office/drawing/2014/main" id="{16214A96-E6D8-498E-9475-8E6D465F2438}"/>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1" name="Text Box 15">
          <a:extLst>
            <a:ext uri="{FF2B5EF4-FFF2-40B4-BE49-F238E27FC236}">
              <a16:creationId xmlns:a16="http://schemas.microsoft.com/office/drawing/2014/main" id="{D0454BCA-EA9F-4A84-BEF8-F11BE0F6523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2" name="Text Box 15">
          <a:extLst>
            <a:ext uri="{FF2B5EF4-FFF2-40B4-BE49-F238E27FC236}">
              <a16:creationId xmlns:a16="http://schemas.microsoft.com/office/drawing/2014/main" id="{992DACA3-4F5D-4E45-8775-933AC07F4999}"/>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3" name="Text Box 15">
          <a:extLst>
            <a:ext uri="{FF2B5EF4-FFF2-40B4-BE49-F238E27FC236}">
              <a16:creationId xmlns:a16="http://schemas.microsoft.com/office/drawing/2014/main" id="{22F435CF-7BAD-4D44-B5CF-71AEE72764D3}"/>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4" name="Text Box 15">
          <a:extLst>
            <a:ext uri="{FF2B5EF4-FFF2-40B4-BE49-F238E27FC236}">
              <a16:creationId xmlns:a16="http://schemas.microsoft.com/office/drawing/2014/main" id="{699C0DBB-B4E6-4923-BBC0-C89797F127E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5" name="Text Box 15">
          <a:extLst>
            <a:ext uri="{FF2B5EF4-FFF2-40B4-BE49-F238E27FC236}">
              <a16:creationId xmlns:a16="http://schemas.microsoft.com/office/drawing/2014/main" id="{A338C64C-9CF9-4C99-A08A-D956D2F5B89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6" name="Text Box 15">
          <a:extLst>
            <a:ext uri="{FF2B5EF4-FFF2-40B4-BE49-F238E27FC236}">
              <a16:creationId xmlns:a16="http://schemas.microsoft.com/office/drawing/2014/main" id="{34675B7D-7C2D-417B-A6EF-272594C7923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7" name="Text Box 15">
          <a:extLst>
            <a:ext uri="{FF2B5EF4-FFF2-40B4-BE49-F238E27FC236}">
              <a16:creationId xmlns:a16="http://schemas.microsoft.com/office/drawing/2014/main" id="{2A013291-057A-4046-BD96-6D9384F56DB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8" name="Text Box 15">
          <a:extLst>
            <a:ext uri="{FF2B5EF4-FFF2-40B4-BE49-F238E27FC236}">
              <a16:creationId xmlns:a16="http://schemas.microsoft.com/office/drawing/2014/main" id="{B6D5C954-0755-4EFB-AEC5-0B7144B0F34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9" name="Text Box 15">
          <a:extLst>
            <a:ext uri="{FF2B5EF4-FFF2-40B4-BE49-F238E27FC236}">
              <a16:creationId xmlns:a16="http://schemas.microsoft.com/office/drawing/2014/main" id="{8CC151E8-3D55-4259-B7AB-E6C39CAED91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0" name="Text Box 15">
          <a:extLst>
            <a:ext uri="{FF2B5EF4-FFF2-40B4-BE49-F238E27FC236}">
              <a16:creationId xmlns:a16="http://schemas.microsoft.com/office/drawing/2014/main" id="{E441393C-6D20-458B-9DD5-BB3D01A21AD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1" name="Text Box 15">
          <a:extLst>
            <a:ext uri="{FF2B5EF4-FFF2-40B4-BE49-F238E27FC236}">
              <a16:creationId xmlns:a16="http://schemas.microsoft.com/office/drawing/2014/main" id="{58461477-F377-422E-B5A4-0B84353B2C4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2" name="Text Box 15">
          <a:extLst>
            <a:ext uri="{FF2B5EF4-FFF2-40B4-BE49-F238E27FC236}">
              <a16:creationId xmlns:a16="http://schemas.microsoft.com/office/drawing/2014/main" id="{B3E8C18C-6B3A-4F63-AC26-C1953E487348}"/>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3" name="Text Box 15">
          <a:extLst>
            <a:ext uri="{FF2B5EF4-FFF2-40B4-BE49-F238E27FC236}">
              <a16:creationId xmlns:a16="http://schemas.microsoft.com/office/drawing/2014/main" id="{CD0F0D13-F139-4A7F-B05B-BE6128856C4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4" name="Text Box 15">
          <a:extLst>
            <a:ext uri="{FF2B5EF4-FFF2-40B4-BE49-F238E27FC236}">
              <a16:creationId xmlns:a16="http://schemas.microsoft.com/office/drawing/2014/main" id="{011BEA23-9CE6-440C-B404-3A6033E1FEDE}"/>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5" name="Text Box 15">
          <a:extLst>
            <a:ext uri="{FF2B5EF4-FFF2-40B4-BE49-F238E27FC236}">
              <a16:creationId xmlns:a16="http://schemas.microsoft.com/office/drawing/2014/main" id="{3F14C900-424C-4302-A6CF-D7EC012632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6" name="Text Box 15">
          <a:extLst>
            <a:ext uri="{FF2B5EF4-FFF2-40B4-BE49-F238E27FC236}">
              <a16:creationId xmlns:a16="http://schemas.microsoft.com/office/drawing/2014/main" id="{6BEBB51C-3F5B-4BEF-87D2-58F1FA51366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7" name="Text Box 15">
          <a:extLst>
            <a:ext uri="{FF2B5EF4-FFF2-40B4-BE49-F238E27FC236}">
              <a16:creationId xmlns:a16="http://schemas.microsoft.com/office/drawing/2014/main" id="{D39A9063-E2C2-489D-8157-34E3AA13AE8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8" name="Text Box 15">
          <a:extLst>
            <a:ext uri="{FF2B5EF4-FFF2-40B4-BE49-F238E27FC236}">
              <a16:creationId xmlns:a16="http://schemas.microsoft.com/office/drawing/2014/main" id="{FD408C65-B13D-4817-89C7-A1873475A9C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9" name="Text Box 15">
          <a:extLst>
            <a:ext uri="{FF2B5EF4-FFF2-40B4-BE49-F238E27FC236}">
              <a16:creationId xmlns:a16="http://schemas.microsoft.com/office/drawing/2014/main" id="{7408B423-C6FA-4826-9662-3782EA3D305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0" name="Text Box 15">
          <a:extLst>
            <a:ext uri="{FF2B5EF4-FFF2-40B4-BE49-F238E27FC236}">
              <a16:creationId xmlns:a16="http://schemas.microsoft.com/office/drawing/2014/main" id="{DCA90180-198F-4874-A52F-F5E068CF103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1" name="Text Box 15">
          <a:extLst>
            <a:ext uri="{FF2B5EF4-FFF2-40B4-BE49-F238E27FC236}">
              <a16:creationId xmlns:a16="http://schemas.microsoft.com/office/drawing/2014/main" id="{A1BCF472-DEAE-4200-A761-294EF98F0A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2" name="Text Box 15">
          <a:extLst>
            <a:ext uri="{FF2B5EF4-FFF2-40B4-BE49-F238E27FC236}">
              <a16:creationId xmlns:a16="http://schemas.microsoft.com/office/drawing/2014/main" id="{33A9E437-918C-4E09-9C8A-91CE93510783}"/>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3" name="Text Box 15">
          <a:extLst>
            <a:ext uri="{FF2B5EF4-FFF2-40B4-BE49-F238E27FC236}">
              <a16:creationId xmlns:a16="http://schemas.microsoft.com/office/drawing/2014/main" id="{C6EF8E80-F598-4A03-B22D-85ED1CB7C82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4" name="Text Box 15">
          <a:extLst>
            <a:ext uri="{FF2B5EF4-FFF2-40B4-BE49-F238E27FC236}">
              <a16:creationId xmlns:a16="http://schemas.microsoft.com/office/drawing/2014/main" id="{A7E44A80-B8E4-4CEF-89AC-398466FA35C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5" name="Text Box 15">
          <a:extLst>
            <a:ext uri="{FF2B5EF4-FFF2-40B4-BE49-F238E27FC236}">
              <a16:creationId xmlns:a16="http://schemas.microsoft.com/office/drawing/2014/main" id="{D06D9ED0-44CF-457A-9687-FDE104C36910}"/>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6" name="Text Box 15">
          <a:extLst>
            <a:ext uri="{FF2B5EF4-FFF2-40B4-BE49-F238E27FC236}">
              <a16:creationId xmlns:a16="http://schemas.microsoft.com/office/drawing/2014/main" id="{8303764A-D080-4E73-973D-4F5CFB554F39}"/>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7" name="Text Box 15">
          <a:extLst>
            <a:ext uri="{FF2B5EF4-FFF2-40B4-BE49-F238E27FC236}">
              <a16:creationId xmlns:a16="http://schemas.microsoft.com/office/drawing/2014/main" id="{81115247-0992-4210-A732-1130839FCD0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8" name="Text Box 15">
          <a:extLst>
            <a:ext uri="{FF2B5EF4-FFF2-40B4-BE49-F238E27FC236}">
              <a16:creationId xmlns:a16="http://schemas.microsoft.com/office/drawing/2014/main" id="{6792D939-4ED6-49B9-89C0-BEDDB2EFC86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9" name="Text Box 15">
          <a:extLst>
            <a:ext uri="{FF2B5EF4-FFF2-40B4-BE49-F238E27FC236}">
              <a16:creationId xmlns:a16="http://schemas.microsoft.com/office/drawing/2014/main" id="{02146D2E-737E-4A1B-B666-A64564B5568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0" name="Text Box 15">
          <a:extLst>
            <a:ext uri="{FF2B5EF4-FFF2-40B4-BE49-F238E27FC236}">
              <a16:creationId xmlns:a16="http://schemas.microsoft.com/office/drawing/2014/main" id="{CB875989-58DD-4BE3-A9D0-437AC189F7A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1" name="Text Box 15">
          <a:extLst>
            <a:ext uri="{FF2B5EF4-FFF2-40B4-BE49-F238E27FC236}">
              <a16:creationId xmlns:a16="http://schemas.microsoft.com/office/drawing/2014/main" id="{3EEFACED-1B7A-42A1-A394-16BEE88ED82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2" name="Text Box 15">
          <a:extLst>
            <a:ext uri="{FF2B5EF4-FFF2-40B4-BE49-F238E27FC236}">
              <a16:creationId xmlns:a16="http://schemas.microsoft.com/office/drawing/2014/main" id="{93D6BD13-AC73-43DA-928F-EB202BDC4B3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3" name="Text Box 15">
          <a:extLst>
            <a:ext uri="{FF2B5EF4-FFF2-40B4-BE49-F238E27FC236}">
              <a16:creationId xmlns:a16="http://schemas.microsoft.com/office/drawing/2014/main" id="{D563E00F-9658-40FC-A90B-F2DFA9FEA6D3}"/>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4" name="Text Box 15">
          <a:extLst>
            <a:ext uri="{FF2B5EF4-FFF2-40B4-BE49-F238E27FC236}">
              <a16:creationId xmlns:a16="http://schemas.microsoft.com/office/drawing/2014/main" id="{85AD58F0-CA88-43C8-8130-9F4569CDF3D6}"/>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5" name="Text Box 15">
          <a:extLst>
            <a:ext uri="{FF2B5EF4-FFF2-40B4-BE49-F238E27FC236}">
              <a16:creationId xmlns:a16="http://schemas.microsoft.com/office/drawing/2014/main" id="{437E0210-9E6D-4384-A8DA-3DC3446ACFAB}"/>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6" name="Text Box 15">
          <a:extLst>
            <a:ext uri="{FF2B5EF4-FFF2-40B4-BE49-F238E27FC236}">
              <a16:creationId xmlns:a16="http://schemas.microsoft.com/office/drawing/2014/main" id="{EDB0ABBD-276B-4FEE-B881-B5E9B497854C}"/>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7" name="Text Box 15">
          <a:extLst>
            <a:ext uri="{FF2B5EF4-FFF2-40B4-BE49-F238E27FC236}">
              <a16:creationId xmlns:a16="http://schemas.microsoft.com/office/drawing/2014/main" id="{6044D56C-6152-473E-9DC5-7F7999EE4F1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8" name="Text Box 15">
          <a:extLst>
            <a:ext uri="{FF2B5EF4-FFF2-40B4-BE49-F238E27FC236}">
              <a16:creationId xmlns:a16="http://schemas.microsoft.com/office/drawing/2014/main" id="{23F61B06-0BEA-4A1C-899F-CDAC47CA7D9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269" name="Text Box 15">
          <a:extLst>
            <a:ext uri="{FF2B5EF4-FFF2-40B4-BE49-F238E27FC236}">
              <a16:creationId xmlns:a16="http://schemas.microsoft.com/office/drawing/2014/main" id="{C6C8F02E-17DA-45B6-99BF-B004C75A1693}"/>
            </a:ext>
          </a:extLst>
        </xdr:cNvPr>
        <xdr:cNvSpPr txBox="1">
          <a:spLocks noChangeArrowheads="1"/>
        </xdr:cNvSpPr>
      </xdr:nvSpPr>
      <xdr:spPr bwMode="auto">
        <a:xfrm>
          <a:off x="4743450" y="39909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0" name="Text Box 15">
          <a:extLst>
            <a:ext uri="{FF2B5EF4-FFF2-40B4-BE49-F238E27FC236}">
              <a16:creationId xmlns:a16="http://schemas.microsoft.com/office/drawing/2014/main" id="{282C70FE-4463-4BD1-89E0-CF2FD991363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71" name="Text Box 15">
          <a:extLst>
            <a:ext uri="{FF2B5EF4-FFF2-40B4-BE49-F238E27FC236}">
              <a16:creationId xmlns:a16="http://schemas.microsoft.com/office/drawing/2014/main" id="{9F427C3A-62CB-4B1C-BCED-A00F5F10331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2" name="Text Box 15">
          <a:extLst>
            <a:ext uri="{FF2B5EF4-FFF2-40B4-BE49-F238E27FC236}">
              <a16:creationId xmlns:a16="http://schemas.microsoft.com/office/drawing/2014/main" id="{7A8BA312-6317-4EB9-AC6B-F6671822566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3" name="Text Box 15">
          <a:extLst>
            <a:ext uri="{FF2B5EF4-FFF2-40B4-BE49-F238E27FC236}">
              <a16:creationId xmlns:a16="http://schemas.microsoft.com/office/drawing/2014/main" id="{A2FF2BA0-4326-4495-BA99-6B509DEA7B78}"/>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4" name="Text Box 15">
          <a:extLst>
            <a:ext uri="{FF2B5EF4-FFF2-40B4-BE49-F238E27FC236}">
              <a16:creationId xmlns:a16="http://schemas.microsoft.com/office/drawing/2014/main" id="{1ACE880A-F60C-45EA-A99B-481B8855ABF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5" name="Text Box 15">
          <a:extLst>
            <a:ext uri="{FF2B5EF4-FFF2-40B4-BE49-F238E27FC236}">
              <a16:creationId xmlns:a16="http://schemas.microsoft.com/office/drawing/2014/main" id="{129FD50C-6C6A-4F10-8704-C90843F660E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6" name="Text Box 15">
          <a:extLst>
            <a:ext uri="{FF2B5EF4-FFF2-40B4-BE49-F238E27FC236}">
              <a16:creationId xmlns:a16="http://schemas.microsoft.com/office/drawing/2014/main" id="{E3451108-A2A3-4B2F-AEA9-2C5C5E3BE23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7" name="Text Box 15">
          <a:extLst>
            <a:ext uri="{FF2B5EF4-FFF2-40B4-BE49-F238E27FC236}">
              <a16:creationId xmlns:a16="http://schemas.microsoft.com/office/drawing/2014/main" id="{BE1B3170-EE84-4CE3-BAB1-F62DD2026DE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8" name="Text Box 15">
          <a:extLst>
            <a:ext uri="{FF2B5EF4-FFF2-40B4-BE49-F238E27FC236}">
              <a16:creationId xmlns:a16="http://schemas.microsoft.com/office/drawing/2014/main" id="{FDAC3EEC-7B05-493F-BDA1-3CD6A3C2C0D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9" name="Text Box 15">
          <a:extLst>
            <a:ext uri="{FF2B5EF4-FFF2-40B4-BE49-F238E27FC236}">
              <a16:creationId xmlns:a16="http://schemas.microsoft.com/office/drawing/2014/main" id="{D7337E69-A142-48F8-B77E-052106250A6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0" name="Text Box 15">
          <a:extLst>
            <a:ext uri="{FF2B5EF4-FFF2-40B4-BE49-F238E27FC236}">
              <a16:creationId xmlns:a16="http://schemas.microsoft.com/office/drawing/2014/main" id="{A1AE25ED-AF4E-4EA0-8F5B-48CCA4BEF08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1" name="Text Box 15">
          <a:extLst>
            <a:ext uri="{FF2B5EF4-FFF2-40B4-BE49-F238E27FC236}">
              <a16:creationId xmlns:a16="http://schemas.microsoft.com/office/drawing/2014/main" id="{07949581-E6E7-4A95-8545-817D96342E94}"/>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2" name="Text Box 15">
          <a:extLst>
            <a:ext uri="{FF2B5EF4-FFF2-40B4-BE49-F238E27FC236}">
              <a16:creationId xmlns:a16="http://schemas.microsoft.com/office/drawing/2014/main" id="{B172A8FF-4B38-4F14-B27E-064369B40BB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3" name="Text Box 15">
          <a:extLst>
            <a:ext uri="{FF2B5EF4-FFF2-40B4-BE49-F238E27FC236}">
              <a16:creationId xmlns:a16="http://schemas.microsoft.com/office/drawing/2014/main" id="{37EF200E-C77E-4452-B81F-C5B64CA9BB1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4" name="Text Box 15">
          <a:extLst>
            <a:ext uri="{FF2B5EF4-FFF2-40B4-BE49-F238E27FC236}">
              <a16:creationId xmlns:a16="http://schemas.microsoft.com/office/drawing/2014/main" id="{1D78CA83-5681-4824-A335-3E30C704C3F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5" name="Text Box 15">
          <a:extLst>
            <a:ext uri="{FF2B5EF4-FFF2-40B4-BE49-F238E27FC236}">
              <a16:creationId xmlns:a16="http://schemas.microsoft.com/office/drawing/2014/main" id="{BD2DDD65-6AEC-4EE2-82A4-F3B598ADCB0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6" name="Text Box 15">
          <a:extLst>
            <a:ext uri="{FF2B5EF4-FFF2-40B4-BE49-F238E27FC236}">
              <a16:creationId xmlns:a16="http://schemas.microsoft.com/office/drawing/2014/main" id="{AEE67D1F-9D0E-4FD2-A641-2EBBB55E329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7" name="Text Box 15">
          <a:extLst>
            <a:ext uri="{FF2B5EF4-FFF2-40B4-BE49-F238E27FC236}">
              <a16:creationId xmlns:a16="http://schemas.microsoft.com/office/drawing/2014/main" id="{E427A323-F087-4FE4-821E-6B5F1748D99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8" name="Text Box 15">
          <a:extLst>
            <a:ext uri="{FF2B5EF4-FFF2-40B4-BE49-F238E27FC236}">
              <a16:creationId xmlns:a16="http://schemas.microsoft.com/office/drawing/2014/main" id="{1ED02707-0BDE-4B31-A93D-59D7D891811C}"/>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9" name="Text Box 15">
          <a:extLst>
            <a:ext uri="{FF2B5EF4-FFF2-40B4-BE49-F238E27FC236}">
              <a16:creationId xmlns:a16="http://schemas.microsoft.com/office/drawing/2014/main" id="{7A703894-F18D-425A-A085-4C4233CFAB3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0" name="Text Box 15">
          <a:extLst>
            <a:ext uri="{FF2B5EF4-FFF2-40B4-BE49-F238E27FC236}">
              <a16:creationId xmlns:a16="http://schemas.microsoft.com/office/drawing/2014/main" id="{F26D1C35-35F7-4175-8736-C30B464093B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1" name="Text Box 15">
          <a:extLst>
            <a:ext uri="{FF2B5EF4-FFF2-40B4-BE49-F238E27FC236}">
              <a16:creationId xmlns:a16="http://schemas.microsoft.com/office/drawing/2014/main" id="{D24D19AA-129D-4DEA-8BD2-E670C82724E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2" name="Text Box 15">
          <a:extLst>
            <a:ext uri="{FF2B5EF4-FFF2-40B4-BE49-F238E27FC236}">
              <a16:creationId xmlns:a16="http://schemas.microsoft.com/office/drawing/2014/main" id="{3CB2EF78-7B2F-44AB-AFC8-66FB701C756D}"/>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3" name="Text Box 15">
          <a:extLst>
            <a:ext uri="{FF2B5EF4-FFF2-40B4-BE49-F238E27FC236}">
              <a16:creationId xmlns:a16="http://schemas.microsoft.com/office/drawing/2014/main" id="{BD4DC0D4-DBBF-4730-8032-44698ADFD43A}"/>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4" name="Text Box 15">
          <a:extLst>
            <a:ext uri="{FF2B5EF4-FFF2-40B4-BE49-F238E27FC236}">
              <a16:creationId xmlns:a16="http://schemas.microsoft.com/office/drawing/2014/main" id="{BF2ADBC8-78B5-446A-AB64-6F6C0F60D21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5" name="Text Box 15">
          <a:extLst>
            <a:ext uri="{FF2B5EF4-FFF2-40B4-BE49-F238E27FC236}">
              <a16:creationId xmlns:a16="http://schemas.microsoft.com/office/drawing/2014/main" id="{5E687FC3-9ADC-4BF9-9A3E-2E0D58D31FF2}"/>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6" name="Text Box 15">
          <a:extLst>
            <a:ext uri="{FF2B5EF4-FFF2-40B4-BE49-F238E27FC236}">
              <a16:creationId xmlns:a16="http://schemas.microsoft.com/office/drawing/2014/main" id="{EDA09B7C-5135-490D-9319-C8C22F216B8F}"/>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7" name="Text Box 15">
          <a:extLst>
            <a:ext uri="{FF2B5EF4-FFF2-40B4-BE49-F238E27FC236}">
              <a16:creationId xmlns:a16="http://schemas.microsoft.com/office/drawing/2014/main" id="{71AE3CE1-F21E-409A-B3A3-42E9B92B90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8" name="Text Box 15">
          <a:extLst>
            <a:ext uri="{FF2B5EF4-FFF2-40B4-BE49-F238E27FC236}">
              <a16:creationId xmlns:a16="http://schemas.microsoft.com/office/drawing/2014/main" id="{01C15494-2D8F-4E79-BD77-9FB84D2EC964}"/>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299" name="Text Box 15">
          <a:extLst>
            <a:ext uri="{FF2B5EF4-FFF2-40B4-BE49-F238E27FC236}">
              <a16:creationId xmlns:a16="http://schemas.microsoft.com/office/drawing/2014/main" id="{7A45F1BA-3F60-424C-BEDB-EA504338BA41}"/>
            </a:ext>
          </a:extLst>
        </xdr:cNvPr>
        <xdr:cNvSpPr txBox="1">
          <a:spLocks noChangeArrowheads="1"/>
        </xdr:cNvSpPr>
      </xdr:nvSpPr>
      <xdr:spPr bwMode="auto">
        <a:xfrm>
          <a:off x="4743450" y="40652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0" name="Text Box 15">
          <a:extLst>
            <a:ext uri="{FF2B5EF4-FFF2-40B4-BE49-F238E27FC236}">
              <a16:creationId xmlns:a16="http://schemas.microsoft.com/office/drawing/2014/main" id="{87F7BC2E-F2F7-4BB0-8D9E-9B9555F05A5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01" name="Text Box 15">
          <a:extLst>
            <a:ext uri="{FF2B5EF4-FFF2-40B4-BE49-F238E27FC236}">
              <a16:creationId xmlns:a16="http://schemas.microsoft.com/office/drawing/2014/main" id="{AC948C99-7892-43D3-A7CC-BDE4CDCDFD1D}"/>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2" name="Text Box 15">
          <a:extLst>
            <a:ext uri="{FF2B5EF4-FFF2-40B4-BE49-F238E27FC236}">
              <a16:creationId xmlns:a16="http://schemas.microsoft.com/office/drawing/2014/main" id="{7F8662AB-6C13-4772-BE5E-B9EA338FAF0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3" name="Text Box 15">
          <a:extLst>
            <a:ext uri="{FF2B5EF4-FFF2-40B4-BE49-F238E27FC236}">
              <a16:creationId xmlns:a16="http://schemas.microsoft.com/office/drawing/2014/main" id="{408864CE-C952-411E-A4DE-019569F9056B}"/>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4" name="Text Box 15">
          <a:extLst>
            <a:ext uri="{FF2B5EF4-FFF2-40B4-BE49-F238E27FC236}">
              <a16:creationId xmlns:a16="http://schemas.microsoft.com/office/drawing/2014/main" id="{C9758C6D-5B5C-42D9-9DCC-EBA7EDC2AB2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5" name="Text Box 15">
          <a:extLst>
            <a:ext uri="{FF2B5EF4-FFF2-40B4-BE49-F238E27FC236}">
              <a16:creationId xmlns:a16="http://schemas.microsoft.com/office/drawing/2014/main" id="{E26810AA-B5AC-4007-99B3-1205A0ECF59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6" name="Text Box 15">
          <a:extLst>
            <a:ext uri="{FF2B5EF4-FFF2-40B4-BE49-F238E27FC236}">
              <a16:creationId xmlns:a16="http://schemas.microsoft.com/office/drawing/2014/main" id="{F35D50AD-B403-4EF2-B7D4-FBD129947C6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7" name="Text Box 15">
          <a:extLst>
            <a:ext uri="{FF2B5EF4-FFF2-40B4-BE49-F238E27FC236}">
              <a16:creationId xmlns:a16="http://schemas.microsoft.com/office/drawing/2014/main" id="{E10A5ECC-1D06-4794-AC86-6070D37C4A1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8" name="Text Box 15">
          <a:extLst>
            <a:ext uri="{FF2B5EF4-FFF2-40B4-BE49-F238E27FC236}">
              <a16:creationId xmlns:a16="http://schemas.microsoft.com/office/drawing/2014/main" id="{F8D4F8DA-AA94-43E2-BE92-2E1B4711327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9" name="Text Box 15">
          <a:extLst>
            <a:ext uri="{FF2B5EF4-FFF2-40B4-BE49-F238E27FC236}">
              <a16:creationId xmlns:a16="http://schemas.microsoft.com/office/drawing/2014/main" id="{1D42C488-8165-4082-A9B8-490C1B863F5A}"/>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0" name="Text Box 15">
          <a:extLst>
            <a:ext uri="{FF2B5EF4-FFF2-40B4-BE49-F238E27FC236}">
              <a16:creationId xmlns:a16="http://schemas.microsoft.com/office/drawing/2014/main" id="{26E87BA6-064C-4AB1-99E9-9FE8877016A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1" name="Text Box 15">
          <a:extLst>
            <a:ext uri="{FF2B5EF4-FFF2-40B4-BE49-F238E27FC236}">
              <a16:creationId xmlns:a16="http://schemas.microsoft.com/office/drawing/2014/main" id="{343477CB-7B34-4AA3-8B0C-2F8CB913756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2" name="Text Box 15">
          <a:extLst>
            <a:ext uri="{FF2B5EF4-FFF2-40B4-BE49-F238E27FC236}">
              <a16:creationId xmlns:a16="http://schemas.microsoft.com/office/drawing/2014/main" id="{1FA7DEFF-88AB-4FCC-BC05-2CA2AA9EB44F}"/>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3" name="Text Box 15">
          <a:extLst>
            <a:ext uri="{FF2B5EF4-FFF2-40B4-BE49-F238E27FC236}">
              <a16:creationId xmlns:a16="http://schemas.microsoft.com/office/drawing/2014/main" id="{CC5FE3D0-92B5-4BEB-AA17-2593431A6E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4" name="Text Box 15">
          <a:extLst>
            <a:ext uri="{FF2B5EF4-FFF2-40B4-BE49-F238E27FC236}">
              <a16:creationId xmlns:a16="http://schemas.microsoft.com/office/drawing/2014/main" id="{A156405F-6CC7-46A1-84AB-7089CD094C9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5" name="Text Box 15">
          <a:extLst>
            <a:ext uri="{FF2B5EF4-FFF2-40B4-BE49-F238E27FC236}">
              <a16:creationId xmlns:a16="http://schemas.microsoft.com/office/drawing/2014/main" id="{22FBCF8A-8688-413A-97E3-51E930FF053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6" name="Text Box 15">
          <a:extLst>
            <a:ext uri="{FF2B5EF4-FFF2-40B4-BE49-F238E27FC236}">
              <a16:creationId xmlns:a16="http://schemas.microsoft.com/office/drawing/2014/main" id="{853DBC5B-F021-4338-9230-08DE163465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7" name="Text Box 15">
          <a:extLst>
            <a:ext uri="{FF2B5EF4-FFF2-40B4-BE49-F238E27FC236}">
              <a16:creationId xmlns:a16="http://schemas.microsoft.com/office/drawing/2014/main" id="{2B9DA289-5569-4C27-9CFA-432EE578CC06}"/>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8" name="Text Box 15">
          <a:extLst>
            <a:ext uri="{FF2B5EF4-FFF2-40B4-BE49-F238E27FC236}">
              <a16:creationId xmlns:a16="http://schemas.microsoft.com/office/drawing/2014/main" id="{9F252EF4-7046-4941-9DA5-E24B631CE23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9" name="Text Box 15">
          <a:extLst>
            <a:ext uri="{FF2B5EF4-FFF2-40B4-BE49-F238E27FC236}">
              <a16:creationId xmlns:a16="http://schemas.microsoft.com/office/drawing/2014/main" id="{3FA0E4C7-B03F-4796-9689-4D88D1EB91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0" name="Text Box 15">
          <a:extLst>
            <a:ext uri="{FF2B5EF4-FFF2-40B4-BE49-F238E27FC236}">
              <a16:creationId xmlns:a16="http://schemas.microsoft.com/office/drawing/2014/main" id="{72227F9A-15F1-40B9-B51B-2CDB354496F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1" name="Text Box 15">
          <a:extLst>
            <a:ext uri="{FF2B5EF4-FFF2-40B4-BE49-F238E27FC236}">
              <a16:creationId xmlns:a16="http://schemas.microsoft.com/office/drawing/2014/main" id="{A6100C2B-5AFE-4934-9924-39B78D28F15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2" name="Text Box 15">
          <a:extLst>
            <a:ext uri="{FF2B5EF4-FFF2-40B4-BE49-F238E27FC236}">
              <a16:creationId xmlns:a16="http://schemas.microsoft.com/office/drawing/2014/main" id="{C94FB8EA-6B1D-4EE9-9969-31E0A1AE50B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3" name="Text Box 15">
          <a:extLst>
            <a:ext uri="{FF2B5EF4-FFF2-40B4-BE49-F238E27FC236}">
              <a16:creationId xmlns:a16="http://schemas.microsoft.com/office/drawing/2014/main" id="{B4EC4D33-2A88-4B00-864F-9F79D4F9CDF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4" name="Text Box 15">
          <a:extLst>
            <a:ext uri="{FF2B5EF4-FFF2-40B4-BE49-F238E27FC236}">
              <a16:creationId xmlns:a16="http://schemas.microsoft.com/office/drawing/2014/main" id="{7469EDA2-BEB7-4301-A898-FB36BB69E77A}"/>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5" name="Text Box 15">
          <a:extLst>
            <a:ext uri="{FF2B5EF4-FFF2-40B4-BE49-F238E27FC236}">
              <a16:creationId xmlns:a16="http://schemas.microsoft.com/office/drawing/2014/main" id="{8D8A9E81-00CD-4F80-835B-37FCF8ECB27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6" name="Text Box 15">
          <a:extLst>
            <a:ext uri="{FF2B5EF4-FFF2-40B4-BE49-F238E27FC236}">
              <a16:creationId xmlns:a16="http://schemas.microsoft.com/office/drawing/2014/main" id="{7FA31B6A-E8EA-4C9D-9162-67582526B3B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7" name="Text Box 15">
          <a:extLst>
            <a:ext uri="{FF2B5EF4-FFF2-40B4-BE49-F238E27FC236}">
              <a16:creationId xmlns:a16="http://schemas.microsoft.com/office/drawing/2014/main" id="{9E2D1A83-DCE1-46CA-B812-5A61312D216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8" name="Text Box 15">
          <a:extLst>
            <a:ext uri="{FF2B5EF4-FFF2-40B4-BE49-F238E27FC236}">
              <a16:creationId xmlns:a16="http://schemas.microsoft.com/office/drawing/2014/main" id="{B2F5EE78-504E-44CB-964A-0EABBB3193F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9" name="Text Box 15">
          <a:extLst>
            <a:ext uri="{FF2B5EF4-FFF2-40B4-BE49-F238E27FC236}">
              <a16:creationId xmlns:a16="http://schemas.microsoft.com/office/drawing/2014/main" id="{B338147B-77EE-4B29-939F-880C05A6CEA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0" name="Text Box 15">
          <a:extLst>
            <a:ext uri="{FF2B5EF4-FFF2-40B4-BE49-F238E27FC236}">
              <a16:creationId xmlns:a16="http://schemas.microsoft.com/office/drawing/2014/main" id="{3F81F72B-D5BE-4487-BD0F-6CBF2C50CE6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1" name="Text Box 15">
          <a:extLst>
            <a:ext uri="{FF2B5EF4-FFF2-40B4-BE49-F238E27FC236}">
              <a16:creationId xmlns:a16="http://schemas.microsoft.com/office/drawing/2014/main" id="{B8BA653E-FCC7-4F17-B097-40C3EBB89A0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2" name="Text Box 15">
          <a:extLst>
            <a:ext uri="{FF2B5EF4-FFF2-40B4-BE49-F238E27FC236}">
              <a16:creationId xmlns:a16="http://schemas.microsoft.com/office/drawing/2014/main" id="{119A5AC8-D623-44A6-A84D-E3615919183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3" name="Text Box 15">
          <a:extLst>
            <a:ext uri="{FF2B5EF4-FFF2-40B4-BE49-F238E27FC236}">
              <a16:creationId xmlns:a16="http://schemas.microsoft.com/office/drawing/2014/main" id="{14F2A64A-1D52-4B4F-91AE-CDFD81C0A99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4" name="Text Box 15">
          <a:extLst>
            <a:ext uri="{FF2B5EF4-FFF2-40B4-BE49-F238E27FC236}">
              <a16:creationId xmlns:a16="http://schemas.microsoft.com/office/drawing/2014/main" id="{25CCDB25-C126-4E03-8773-62F915D85BA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5" name="Text Box 15">
          <a:extLst>
            <a:ext uri="{FF2B5EF4-FFF2-40B4-BE49-F238E27FC236}">
              <a16:creationId xmlns:a16="http://schemas.microsoft.com/office/drawing/2014/main" id="{A0798F6E-6E97-4684-AC24-4C3FA7439E3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6" name="Text Box 15">
          <a:extLst>
            <a:ext uri="{FF2B5EF4-FFF2-40B4-BE49-F238E27FC236}">
              <a16:creationId xmlns:a16="http://schemas.microsoft.com/office/drawing/2014/main" id="{46E50ED1-CF1F-45F6-A8BD-4B90DC26E79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7" name="Text Box 15">
          <a:extLst>
            <a:ext uri="{FF2B5EF4-FFF2-40B4-BE49-F238E27FC236}">
              <a16:creationId xmlns:a16="http://schemas.microsoft.com/office/drawing/2014/main" id="{DD2F6812-88D0-4B1C-B6A2-9D7D2793DB4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8" name="Text Box 15">
          <a:extLst>
            <a:ext uri="{FF2B5EF4-FFF2-40B4-BE49-F238E27FC236}">
              <a16:creationId xmlns:a16="http://schemas.microsoft.com/office/drawing/2014/main" id="{3866166A-89B2-489D-96AD-D57A31BB65D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9" name="Text Box 15">
          <a:extLst>
            <a:ext uri="{FF2B5EF4-FFF2-40B4-BE49-F238E27FC236}">
              <a16:creationId xmlns:a16="http://schemas.microsoft.com/office/drawing/2014/main" id="{05D65C52-62FE-4082-8495-8802B330E3D8}"/>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0" name="Text Box 15">
          <a:extLst>
            <a:ext uri="{FF2B5EF4-FFF2-40B4-BE49-F238E27FC236}">
              <a16:creationId xmlns:a16="http://schemas.microsoft.com/office/drawing/2014/main" id="{8F73A2D0-94AD-487C-89CB-8C6ACBBE4F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1" name="Text Box 15">
          <a:extLst>
            <a:ext uri="{FF2B5EF4-FFF2-40B4-BE49-F238E27FC236}">
              <a16:creationId xmlns:a16="http://schemas.microsoft.com/office/drawing/2014/main" id="{16159DF1-1B0C-4C15-9E00-D75DB4EB33A5}"/>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2" name="Text Box 15">
          <a:extLst>
            <a:ext uri="{FF2B5EF4-FFF2-40B4-BE49-F238E27FC236}">
              <a16:creationId xmlns:a16="http://schemas.microsoft.com/office/drawing/2014/main" id="{65CA0A8F-B1BF-4ACB-AC1F-D54AEBBB3461}"/>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3" name="Text Box 15">
          <a:extLst>
            <a:ext uri="{FF2B5EF4-FFF2-40B4-BE49-F238E27FC236}">
              <a16:creationId xmlns:a16="http://schemas.microsoft.com/office/drawing/2014/main" id="{834B7F66-6EB4-4050-A3C9-81C7701EB983}"/>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4" name="Text Box 15">
          <a:extLst>
            <a:ext uri="{FF2B5EF4-FFF2-40B4-BE49-F238E27FC236}">
              <a16:creationId xmlns:a16="http://schemas.microsoft.com/office/drawing/2014/main" id="{E3A56368-704B-402E-958F-514B39454106}"/>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5" name="Text Box 15">
          <a:extLst>
            <a:ext uri="{FF2B5EF4-FFF2-40B4-BE49-F238E27FC236}">
              <a16:creationId xmlns:a16="http://schemas.microsoft.com/office/drawing/2014/main" id="{3BDE0D41-74C3-4654-8219-E67D3F04B4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6" name="Text Box 15">
          <a:extLst>
            <a:ext uri="{FF2B5EF4-FFF2-40B4-BE49-F238E27FC236}">
              <a16:creationId xmlns:a16="http://schemas.microsoft.com/office/drawing/2014/main" id="{81FC1301-B675-4960-B390-A6CD2A4C4CF9}"/>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347" name="Text Box 15">
          <a:extLst>
            <a:ext uri="{FF2B5EF4-FFF2-40B4-BE49-F238E27FC236}">
              <a16:creationId xmlns:a16="http://schemas.microsoft.com/office/drawing/2014/main" id="{8FA45FEB-2006-4198-82D6-BFC72F0CBAB3}"/>
            </a:ext>
          </a:extLst>
        </xdr:cNvPr>
        <xdr:cNvSpPr txBox="1">
          <a:spLocks noChangeArrowheads="1"/>
        </xdr:cNvSpPr>
      </xdr:nvSpPr>
      <xdr:spPr bwMode="auto">
        <a:xfrm>
          <a:off x="4743450" y="42138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48" name="Text Box 15">
          <a:extLst>
            <a:ext uri="{FF2B5EF4-FFF2-40B4-BE49-F238E27FC236}">
              <a16:creationId xmlns:a16="http://schemas.microsoft.com/office/drawing/2014/main" id="{D471B22C-B969-47A7-B0B7-E3A03E1A1F8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49" name="Text Box 15">
          <a:extLst>
            <a:ext uri="{FF2B5EF4-FFF2-40B4-BE49-F238E27FC236}">
              <a16:creationId xmlns:a16="http://schemas.microsoft.com/office/drawing/2014/main" id="{51E37768-D3CB-4781-8253-442B5BFBCD1B}"/>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350" name="Text Box 15">
          <a:extLst>
            <a:ext uri="{FF2B5EF4-FFF2-40B4-BE49-F238E27FC236}">
              <a16:creationId xmlns:a16="http://schemas.microsoft.com/office/drawing/2014/main" id="{497E5D41-BF2D-4EB4-A892-B800792A45B7}"/>
            </a:ext>
          </a:extLst>
        </xdr:cNvPr>
        <xdr:cNvSpPr txBox="1">
          <a:spLocks noChangeArrowheads="1"/>
        </xdr:cNvSpPr>
      </xdr:nvSpPr>
      <xdr:spPr bwMode="auto">
        <a:xfrm>
          <a:off x="4743450" y="42138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1" name="Text Box 15">
          <a:extLst>
            <a:ext uri="{FF2B5EF4-FFF2-40B4-BE49-F238E27FC236}">
              <a16:creationId xmlns:a16="http://schemas.microsoft.com/office/drawing/2014/main" id="{9A2D6F9A-906B-4758-8DFF-6F2B5F05F81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52" name="Text Box 15">
          <a:extLst>
            <a:ext uri="{FF2B5EF4-FFF2-40B4-BE49-F238E27FC236}">
              <a16:creationId xmlns:a16="http://schemas.microsoft.com/office/drawing/2014/main" id="{64828165-9D13-464D-BEA8-CAF8B29B09EC}"/>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3" name="Text Box 15">
          <a:extLst>
            <a:ext uri="{FF2B5EF4-FFF2-40B4-BE49-F238E27FC236}">
              <a16:creationId xmlns:a16="http://schemas.microsoft.com/office/drawing/2014/main" id="{97254BEC-4253-46FE-8A7A-76A1ACDAE75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4" name="Text Box 15">
          <a:extLst>
            <a:ext uri="{FF2B5EF4-FFF2-40B4-BE49-F238E27FC236}">
              <a16:creationId xmlns:a16="http://schemas.microsoft.com/office/drawing/2014/main" id="{03BC5CA8-48E4-453E-8867-15C32E1B2DD7}"/>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5" name="Text Box 15">
          <a:extLst>
            <a:ext uri="{FF2B5EF4-FFF2-40B4-BE49-F238E27FC236}">
              <a16:creationId xmlns:a16="http://schemas.microsoft.com/office/drawing/2014/main" id="{8BEB150F-AFEF-429C-9A90-A2A6602B929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6" name="Text Box 15">
          <a:extLst>
            <a:ext uri="{FF2B5EF4-FFF2-40B4-BE49-F238E27FC236}">
              <a16:creationId xmlns:a16="http://schemas.microsoft.com/office/drawing/2014/main" id="{002E7011-BD59-4EB5-B109-F45616A9451F}"/>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7" name="Text Box 15">
          <a:extLst>
            <a:ext uri="{FF2B5EF4-FFF2-40B4-BE49-F238E27FC236}">
              <a16:creationId xmlns:a16="http://schemas.microsoft.com/office/drawing/2014/main" id="{1AA0621D-6C05-4DCB-B200-057560B1072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8" name="Text Box 15">
          <a:extLst>
            <a:ext uri="{FF2B5EF4-FFF2-40B4-BE49-F238E27FC236}">
              <a16:creationId xmlns:a16="http://schemas.microsoft.com/office/drawing/2014/main" id="{F2B3E7AA-8EC0-48A7-8D47-504872D10BD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9" name="Text Box 15">
          <a:extLst>
            <a:ext uri="{FF2B5EF4-FFF2-40B4-BE49-F238E27FC236}">
              <a16:creationId xmlns:a16="http://schemas.microsoft.com/office/drawing/2014/main" id="{0B620913-A4E2-4DA1-A651-F14FCA41CF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0" name="Text Box 15">
          <a:extLst>
            <a:ext uri="{FF2B5EF4-FFF2-40B4-BE49-F238E27FC236}">
              <a16:creationId xmlns:a16="http://schemas.microsoft.com/office/drawing/2014/main" id="{A144DE0C-2443-4012-915D-EE0AB6320D2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1" name="Text Box 15">
          <a:extLst>
            <a:ext uri="{FF2B5EF4-FFF2-40B4-BE49-F238E27FC236}">
              <a16:creationId xmlns:a16="http://schemas.microsoft.com/office/drawing/2014/main" id="{2599F33B-85E3-4BD5-A32C-2B00C40A2D6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2" name="Text Box 15">
          <a:extLst>
            <a:ext uri="{FF2B5EF4-FFF2-40B4-BE49-F238E27FC236}">
              <a16:creationId xmlns:a16="http://schemas.microsoft.com/office/drawing/2014/main" id="{55E628FA-2BB1-45ED-A61B-A45DC511BA39}"/>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3" name="Text Box 15">
          <a:extLst>
            <a:ext uri="{FF2B5EF4-FFF2-40B4-BE49-F238E27FC236}">
              <a16:creationId xmlns:a16="http://schemas.microsoft.com/office/drawing/2014/main" id="{331C487F-396B-4D41-B98D-1F93DB7EE00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4" name="Text Box 15">
          <a:extLst>
            <a:ext uri="{FF2B5EF4-FFF2-40B4-BE49-F238E27FC236}">
              <a16:creationId xmlns:a16="http://schemas.microsoft.com/office/drawing/2014/main" id="{81FA138F-EC07-43CA-818E-737ECA688BD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5" name="Text Box 15">
          <a:extLst>
            <a:ext uri="{FF2B5EF4-FFF2-40B4-BE49-F238E27FC236}">
              <a16:creationId xmlns:a16="http://schemas.microsoft.com/office/drawing/2014/main" id="{A43F04A0-97BA-4BA1-A947-9BF945F39C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6" name="Text Box 15">
          <a:extLst>
            <a:ext uri="{FF2B5EF4-FFF2-40B4-BE49-F238E27FC236}">
              <a16:creationId xmlns:a16="http://schemas.microsoft.com/office/drawing/2014/main" id="{4F5DE194-37F3-4651-B44B-DD13CE710B9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7" name="Text Box 15">
          <a:extLst>
            <a:ext uri="{FF2B5EF4-FFF2-40B4-BE49-F238E27FC236}">
              <a16:creationId xmlns:a16="http://schemas.microsoft.com/office/drawing/2014/main" id="{19866539-9B0B-4086-8A13-37295BEE6C2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8" name="Text Box 15">
          <a:extLst>
            <a:ext uri="{FF2B5EF4-FFF2-40B4-BE49-F238E27FC236}">
              <a16:creationId xmlns:a16="http://schemas.microsoft.com/office/drawing/2014/main" id="{1C631383-A709-4655-947F-302676F3D34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9" name="Text Box 15">
          <a:extLst>
            <a:ext uri="{FF2B5EF4-FFF2-40B4-BE49-F238E27FC236}">
              <a16:creationId xmlns:a16="http://schemas.microsoft.com/office/drawing/2014/main" id="{43FF82D4-D7E3-4282-9C10-C245972CB8D0}"/>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0" name="Text Box 15">
          <a:extLst>
            <a:ext uri="{FF2B5EF4-FFF2-40B4-BE49-F238E27FC236}">
              <a16:creationId xmlns:a16="http://schemas.microsoft.com/office/drawing/2014/main" id="{9E8DEAFD-BF7A-442C-BC61-41842C92D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1" name="Text Box 15">
          <a:extLst>
            <a:ext uri="{FF2B5EF4-FFF2-40B4-BE49-F238E27FC236}">
              <a16:creationId xmlns:a16="http://schemas.microsoft.com/office/drawing/2014/main" id="{98E23D68-3510-4ACD-B5BD-F60C8697758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2" name="Text Box 15">
          <a:extLst>
            <a:ext uri="{FF2B5EF4-FFF2-40B4-BE49-F238E27FC236}">
              <a16:creationId xmlns:a16="http://schemas.microsoft.com/office/drawing/2014/main" id="{3D389217-C596-4899-8907-6CBBC7E7828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3" name="Text Box 15">
          <a:extLst>
            <a:ext uri="{FF2B5EF4-FFF2-40B4-BE49-F238E27FC236}">
              <a16:creationId xmlns:a16="http://schemas.microsoft.com/office/drawing/2014/main" id="{EBD1B651-99A5-46B8-A0B8-61DE1986E93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4" name="Text Box 15">
          <a:extLst>
            <a:ext uri="{FF2B5EF4-FFF2-40B4-BE49-F238E27FC236}">
              <a16:creationId xmlns:a16="http://schemas.microsoft.com/office/drawing/2014/main" id="{BB053200-CF45-4743-AEB7-2A04DDD87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5" name="Text Box 15">
          <a:extLst>
            <a:ext uri="{FF2B5EF4-FFF2-40B4-BE49-F238E27FC236}">
              <a16:creationId xmlns:a16="http://schemas.microsoft.com/office/drawing/2014/main" id="{79BEAAF8-208F-495A-94AA-4643E6020BE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6" name="Text Box 15">
          <a:extLst>
            <a:ext uri="{FF2B5EF4-FFF2-40B4-BE49-F238E27FC236}">
              <a16:creationId xmlns:a16="http://schemas.microsoft.com/office/drawing/2014/main" id="{875F630F-7FF9-46B6-A003-4E00FB18FF3E}"/>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77" name="Text Box 15">
          <a:extLst>
            <a:ext uri="{FF2B5EF4-FFF2-40B4-BE49-F238E27FC236}">
              <a16:creationId xmlns:a16="http://schemas.microsoft.com/office/drawing/2014/main" id="{008804AD-0DA6-4AEC-9789-A24D67129B3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78" name="Text Box 15">
          <a:extLst>
            <a:ext uri="{FF2B5EF4-FFF2-40B4-BE49-F238E27FC236}">
              <a16:creationId xmlns:a16="http://schemas.microsoft.com/office/drawing/2014/main" id="{6583CAFD-1B9C-4540-851E-2BF823FFD2B0}"/>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79" name="Text Box 15">
          <a:extLst>
            <a:ext uri="{FF2B5EF4-FFF2-40B4-BE49-F238E27FC236}">
              <a16:creationId xmlns:a16="http://schemas.microsoft.com/office/drawing/2014/main" id="{539BD597-97E8-4BB8-A658-61FEB4B1698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80" name="Text Box 15">
          <a:extLst>
            <a:ext uri="{FF2B5EF4-FFF2-40B4-BE49-F238E27FC236}">
              <a16:creationId xmlns:a16="http://schemas.microsoft.com/office/drawing/2014/main" id="{37BFB238-02B5-4A53-B103-B8D62B7F2D5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1" name="Text Box 15">
          <a:extLst>
            <a:ext uri="{FF2B5EF4-FFF2-40B4-BE49-F238E27FC236}">
              <a16:creationId xmlns:a16="http://schemas.microsoft.com/office/drawing/2014/main" id="{0764AB45-C2E3-41A4-A6C5-F3B9214D8526}"/>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2" name="Text Box 15">
          <a:extLst>
            <a:ext uri="{FF2B5EF4-FFF2-40B4-BE49-F238E27FC236}">
              <a16:creationId xmlns:a16="http://schemas.microsoft.com/office/drawing/2014/main" id="{1B434B6C-356A-48A7-A2D5-3F868BD14E8B}"/>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383" name="Text Box 15">
          <a:extLst>
            <a:ext uri="{FF2B5EF4-FFF2-40B4-BE49-F238E27FC236}">
              <a16:creationId xmlns:a16="http://schemas.microsoft.com/office/drawing/2014/main" id="{971C04B8-DF33-4BD8-8754-86BB950C47ED}"/>
            </a:ext>
          </a:extLst>
        </xdr:cNvPr>
        <xdr:cNvSpPr txBox="1">
          <a:spLocks noChangeArrowheads="1"/>
        </xdr:cNvSpPr>
      </xdr:nvSpPr>
      <xdr:spPr bwMode="auto">
        <a:xfrm>
          <a:off x="4743450" y="44367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4" name="Text Box 15">
          <a:extLst>
            <a:ext uri="{FF2B5EF4-FFF2-40B4-BE49-F238E27FC236}">
              <a16:creationId xmlns:a16="http://schemas.microsoft.com/office/drawing/2014/main" id="{FC17AB04-6A25-4DEF-A9CF-2318C2EABAD2}"/>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5" name="Text Box 15">
          <a:extLst>
            <a:ext uri="{FF2B5EF4-FFF2-40B4-BE49-F238E27FC236}">
              <a16:creationId xmlns:a16="http://schemas.microsoft.com/office/drawing/2014/main" id="{9D27065A-D8D5-4228-975A-116BE0792EB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6" name="Text Box 15">
          <a:extLst>
            <a:ext uri="{FF2B5EF4-FFF2-40B4-BE49-F238E27FC236}">
              <a16:creationId xmlns:a16="http://schemas.microsoft.com/office/drawing/2014/main" id="{84897D7A-6F08-4928-8422-6A21E5600D0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87" name="Text Box 15">
          <a:extLst>
            <a:ext uri="{FF2B5EF4-FFF2-40B4-BE49-F238E27FC236}">
              <a16:creationId xmlns:a16="http://schemas.microsoft.com/office/drawing/2014/main" id="{F8AADBD7-EBE8-477C-A127-F6DBEC70017D}"/>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88" name="Text Box 15">
          <a:extLst>
            <a:ext uri="{FF2B5EF4-FFF2-40B4-BE49-F238E27FC236}">
              <a16:creationId xmlns:a16="http://schemas.microsoft.com/office/drawing/2014/main" id="{E38E09CD-36AC-465C-BC05-933A1DA17F61}"/>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9" name="Text Box 15">
          <a:extLst>
            <a:ext uri="{FF2B5EF4-FFF2-40B4-BE49-F238E27FC236}">
              <a16:creationId xmlns:a16="http://schemas.microsoft.com/office/drawing/2014/main" id="{B4BD780C-6F38-44A6-A2FB-CDCA1C55A99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0" name="Text Box 15">
          <a:extLst>
            <a:ext uri="{FF2B5EF4-FFF2-40B4-BE49-F238E27FC236}">
              <a16:creationId xmlns:a16="http://schemas.microsoft.com/office/drawing/2014/main" id="{D48DA011-8C92-4E7A-8826-EE3C6B9BAB17}"/>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1" name="Text Box 15">
          <a:extLst>
            <a:ext uri="{FF2B5EF4-FFF2-40B4-BE49-F238E27FC236}">
              <a16:creationId xmlns:a16="http://schemas.microsoft.com/office/drawing/2014/main" id="{D99AB72B-8E4D-4F1B-AEB3-B3AE1BD1D887}"/>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392" name="Text Box 15">
          <a:extLst>
            <a:ext uri="{FF2B5EF4-FFF2-40B4-BE49-F238E27FC236}">
              <a16:creationId xmlns:a16="http://schemas.microsoft.com/office/drawing/2014/main" id="{9C3F7E4A-B1CE-491D-9163-820DABE58844}"/>
            </a:ext>
          </a:extLst>
        </xdr:cNvPr>
        <xdr:cNvSpPr txBox="1">
          <a:spLocks noChangeArrowheads="1"/>
        </xdr:cNvSpPr>
      </xdr:nvSpPr>
      <xdr:spPr bwMode="auto">
        <a:xfrm>
          <a:off x="4743450" y="45110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3" name="Text Box 15">
          <a:extLst>
            <a:ext uri="{FF2B5EF4-FFF2-40B4-BE49-F238E27FC236}">
              <a16:creationId xmlns:a16="http://schemas.microsoft.com/office/drawing/2014/main" id="{01B3FC63-68A8-4F45-9B0F-DBF6E81CA429}"/>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4" name="Text Box 15">
          <a:extLst>
            <a:ext uri="{FF2B5EF4-FFF2-40B4-BE49-F238E27FC236}">
              <a16:creationId xmlns:a16="http://schemas.microsoft.com/office/drawing/2014/main" id="{7AF4429E-F552-4C0C-BB0A-747C3AE1F2A6}"/>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5" name="Text Box 15">
          <a:extLst>
            <a:ext uri="{FF2B5EF4-FFF2-40B4-BE49-F238E27FC236}">
              <a16:creationId xmlns:a16="http://schemas.microsoft.com/office/drawing/2014/main" id="{7AF24779-DE4E-4F5B-8D63-B02565EBE87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6" name="Text Box 15">
          <a:extLst>
            <a:ext uri="{FF2B5EF4-FFF2-40B4-BE49-F238E27FC236}">
              <a16:creationId xmlns:a16="http://schemas.microsoft.com/office/drawing/2014/main" id="{389631F2-E44C-4538-BBBA-3082E203B5C7}"/>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7" name="Text Box 15">
          <a:extLst>
            <a:ext uri="{FF2B5EF4-FFF2-40B4-BE49-F238E27FC236}">
              <a16:creationId xmlns:a16="http://schemas.microsoft.com/office/drawing/2014/main" id="{E189167F-EE68-41A4-ADA1-F3557FEB9DD4}"/>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398" name="Text Box 15">
          <a:extLst>
            <a:ext uri="{FF2B5EF4-FFF2-40B4-BE49-F238E27FC236}">
              <a16:creationId xmlns:a16="http://schemas.microsoft.com/office/drawing/2014/main" id="{F4AE35E7-C0A8-4465-9A66-9A88BBC156BE}"/>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399" name="Text Box 15">
          <a:extLst>
            <a:ext uri="{FF2B5EF4-FFF2-40B4-BE49-F238E27FC236}">
              <a16:creationId xmlns:a16="http://schemas.microsoft.com/office/drawing/2014/main" id="{ACFC0C93-E013-404C-9268-9993D1E8E9D5}"/>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0" name="Text Box 15">
          <a:extLst>
            <a:ext uri="{FF2B5EF4-FFF2-40B4-BE49-F238E27FC236}">
              <a16:creationId xmlns:a16="http://schemas.microsoft.com/office/drawing/2014/main" id="{34BE312B-CE1F-41CD-AF9B-F805BE9C7E1D}"/>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401" name="Text Box 15">
          <a:extLst>
            <a:ext uri="{FF2B5EF4-FFF2-40B4-BE49-F238E27FC236}">
              <a16:creationId xmlns:a16="http://schemas.microsoft.com/office/drawing/2014/main" id="{4A83D2D9-40E7-4B27-8362-2E0E2219F760}"/>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2" name="Text Box 15">
          <a:extLst>
            <a:ext uri="{FF2B5EF4-FFF2-40B4-BE49-F238E27FC236}">
              <a16:creationId xmlns:a16="http://schemas.microsoft.com/office/drawing/2014/main" id="{D0850E6D-BDC2-439A-BA52-C75D35382FB8}"/>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3" name="Text Box 15">
          <a:extLst>
            <a:ext uri="{FF2B5EF4-FFF2-40B4-BE49-F238E27FC236}">
              <a16:creationId xmlns:a16="http://schemas.microsoft.com/office/drawing/2014/main" id="{CBEBC902-4F14-4760-8121-1126A9F59CA8}"/>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404" name="Text Box 15">
          <a:extLst>
            <a:ext uri="{FF2B5EF4-FFF2-40B4-BE49-F238E27FC236}">
              <a16:creationId xmlns:a16="http://schemas.microsoft.com/office/drawing/2014/main" id="{305269AE-F13D-4D4F-91B5-B41529D0C261}"/>
            </a:ext>
          </a:extLst>
        </xdr:cNvPr>
        <xdr:cNvSpPr txBox="1">
          <a:spLocks noChangeArrowheads="1"/>
        </xdr:cNvSpPr>
      </xdr:nvSpPr>
      <xdr:spPr bwMode="auto">
        <a:xfrm>
          <a:off x="4743450" y="46596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5" name="Text Box 15">
          <a:extLst>
            <a:ext uri="{FF2B5EF4-FFF2-40B4-BE49-F238E27FC236}">
              <a16:creationId xmlns:a16="http://schemas.microsoft.com/office/drawing/2014/main" id="{61B1A2DC-2D34-462A-A3F6-96D0CF21476F}"/>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6" name="Text Box 15">
          <a:extLst>
            <a:ext uri="{FF2B5EF4-FFF2-40B4-BE49-F238E27FC236}">
              <a16:creationId xmlns:a16="http://schemas.microsoft.com/office/drawing/2014/main" id="{83E5E748-1002-4272-AF11-46C91888C235}"/>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7" name="Text Box 15">
          <a:extLst>
            <a:ext uri="{FF2B5EF4-FFF2-40B4-BE49-F238E27FC236}">
              <a16:creationId xmlns:a16="http://schemas.microsoft.com/office/drawing/2014/main" id="{7481BD47-1F1C-49C9-B503-818107B162F2}"/>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8" name="Text Box 15">
          <a:extLst>
            <a:ext uri="{FF2B5EF4-FFF2-40B4-BE49-F238E27FC236}">
              <a16:creationId xmlns:a16="http://schemas.microsoft.com/office/drawing/2014/main" id="{24F89429-F061-4F06-8E60-F088821194CE}"/>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9" name="Text Box 15">
          <a:extLst>
            <a:ext uri="{FF2B5EF4-FFF2-40B4-BE49-F238E27FC236}">
              <a16:creationId xmlns:a16="http://schemas.microsoft.com/office/drawing/2014/main" id="{CD8E146A-FBC1-49E4-8559-D5BCB1C2F88B}"/>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0" name="Text Box 15">
          <a:extLst>
            <a:ext uri="{FF2B5EF4-FFF2-40B4-BE49-F238E27FC236}">
              <a16:creationId xmlns:a16="http://schemas.microsoft.com/office/drawing/2014/main" id="{5E6C3DF1-8B21-450A-9C3C-0E3F4D84EABF}"/>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1" name="Text Box 15">
          <a:extLst>
            <a:ext uri="{FF2B5EF4-FFF2-40B4-BE49-F238E27FC236}">
              <a16:creationId xmlns:a16="http://schemas.microsoft.com/office/drawing/2014/main" id="{A6B4A12E-052D-4403-AC7B-1A33AA6F72C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2" name="Text Box 15">
          <a:extLst>
            <a:ext uri="{FF2B5EF4-FFF2-40B4-BE49-F238E27FC236}">
              <a16:creationId xmlns:a16="http://schemas.microsoft.com/office/drawing/2014/main" id="{F3784AD4-6096-4576-90E4-3D5DE350307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3" name="Text Box 15">
          <a:extLst>
            <a:ext uri="{FF2B5EF4-FFF2-40B4-BE49-F238E27FC236}">
              <a16:creationId xmlns:a16="http://schemas.microsoft.com/office/drawing/2014/main" id="{DF390935-45B9-4678-922D-E374E8DCE1F6}"/>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4" name="Text Box 15">
          <a:extLst>
            <a:ext uri="{FF2B5EF4-FFF2-40B4-BE49-F238E27FC236}">
              <a16:creationId xmlns:a16="http://schemas.microsoft.com/office/drawing/2014/main" id="{FDFA6205-7EE7-448E-978E-31458DDA51B0}"/>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5" name="Text Box 15">
          <a:extLst>
            <a:ext uri="{FF2B5EF4-FFF2-40B4-BE49-F238E27FC236}">
              <a16:creationId xmlns:a16="http://schemas.microsoft.com/office/drawing/2014/main" id="{3721EE4D-FB52-419F-B47C-73C0EC1B3CEA}"/>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416" name="Text Box 15">
          <a:extLst>
            <a:ext uri="{FF2B5EF4-FFF2-40B4-BE49-F238E27FC236}">
              <a16:creationId xmlns:a16="http://schemas.microsoft.com/office/drawing/2014/main" id="{46B7E873-DF38-4163-B8BB-F6B2DF15436A}"/>
            </a:ext>
          </a:extLst>
        </xdr:cNvPr>
        <xdr:cNvSpPr txBox="1">
          <a:spLocks noChangeArrowheads="1"/>
        </xdr:cNvSpPr>
      </xdr:nvSpPr>
      <xdr:spPr bwMode="auto">
        <a:xfrm>
          <a:off x="4743450" y="47339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7" name="Text Box 15">
          <a:extLst>
            <a:ext uri="{FF2B5EF4-FFF2-40B4-BE49-F238E27FC236}">
              <a16:creationId xmlns:a16="http://schemas.microsoft.com/office/drawing/2014/main" id="{4A367E6A-3C7D-4C76-B5ED-A9B0ADB9898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8" name="Text Box 15">
          <a:extLst>
            <a:ext uri="{FF2B5EF4-FFF2-40B4-BE49-F238E27FC236}">
              <a16:creationId xmlns:a16="http://schemas.microsoft.com/office/drawing/2014/main" id="{A6CACB0C-B875-40ED-9E49-7954D68CB2F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9" name="Text Box 15">
          <a:extLst>
            <a:ext uri="{FF2B5EF4-FFF2-40B4-BE49-F238E27FC236}">
              <a16:creationId xmlns:a16="http://schemas.microsoft.com/office/drawing/2014/main" id="{B6B3FCC9-9616-42FC-AEED-E79E4C14443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0" name="Text Box 15">
          <a:extLst>
            <a:ext uri="{FF2B5EF4-FFF2-40B4-BE49-F238E27FC236}">
              <a16:creationId xmlns:a16="http://schemas.microsoft.com/office/drawing/2014/main" id="{7D3CAF7A-5263-4682-BD58-711FC9EB757B}"/>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1" name="Text Box 15">
          <a:extLst>
            <a:ext uri="{FF2B5EF4-FFF2-40B4-BE49-F238E27FC236}">
              <a16:creationId xmlns:a16="http://schemas.microsoft.com/office/drawing/2014/main" id="{51B36447-2E5E-4C29-8516-5F9E5A059B2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2" name="Text Box 15">
          <a:extLst>
            <a:ext uri="{FF2B5EF4-FFF2-40B4-BE49-F238E27FC236}">
              <a16:creationId xmlns:a16="http://schemas.microsoft.com/office/drawing/2014/main" id="{67F0F81F-5446-4033-82C9-09243269654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3" name="Text Box 15">
          <a:extLst>
            <a:ext uri="{FF2B5EF4-FFF2-40B4-BE49-F238E27FC236}">
              <a16:creationId xmlns:a16="http://schemas.microsoft.com/office/drawing/2014/main" id="{7386A1B8-18B7-4210-A14E-1C1A9611414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4" name="Text Box 15">
          <a:extLst>
            <a:ext uri="{FF2B5EF4-FFF2-40B4-BE49-F238E27FC236}">
              <a16:creationId xmlns:a16="http://schemas.microsoft.com/office/drawing/2014/main" id="{58BFCFB6-0527-45F6-91AD-C4B03953CC36}"/>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5" name="Text Box 15">
          <a:extLst>
            <a:ext uri="{FF2B5EF4-FFF2-40B4-BE49-F238E27FC236}">
              <a16:creationId xmlns:a16="http://schemas.microsoft.com/office/drawing/2014/main" id="{DD8C7EED-9950-4A20-81FB-A3098AE2C921}"/>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6" name="Text Box 15">
          <a:extLst>
            <a:ext uri="{FF2B5EF4-FFF2-40B4-BE49-F238E27FC236}">
              <a16:creationId xmlns:a16="http://schemas.microsoft.com/office/drawing/2014/main" id="{C40A6289-CE38-4F36-9670-1F83D33175BB}"/>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7" name="Text Box 15">
          <a:extLst>
            <a:ext uri="{FF2B5EF4-FFF2-40B4-BE49-F238E27FC236}">
              <a16:creationId xmlns:a16="http://schemas.microsoft.com/office/drawing/2014/main" id="{7D51AF72-E55B-46BB-BDA6-1ED383C5A20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428" name="Text Box 15">
          <a:extLst>
            <a:ext uri="{FF2B5EF4-FFF2-40B4-BE49-F238E27FC236}">
              <a16:creationId xmlns:a16="http://schemas.microsoft.com/office/drawing/2014/main" id="{1A2A945F-E41A-480C-A0A6-CC1D63B94FC8}"/>
            </a:ext>
          </a:extLst>
        </xdr:cNvPr>
        <xdr:cNvSpPr txBox="1">
          <a:spLocks noChangeArrowheads="1"/>
        </xdr:cNvSpPr>
      </xdr:nvSpPr>
      <xdr:spPr bwMode="auto">
        <a:xfrm>
          <a:off x="4743450" y="48825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29" name="Text Box 15">
          <a:extLst>
            <a:ext uri="{FF2B5EF4-FFF2-40B4-BE49-F238E27FC236}">
              <a16:creationId xmlns:a16="http://schemas.microsoft.com/office/drawing/2014/main" id="{E5356B28-AB51-45D2-BF60-01100A4831FA}"/>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0" name="Text Box 15">
          <a:extLst>
            <a:ext uri="{FF2B5EF4-FFF2-40B4-BE49-F238E27FC236}">
              <a16:creationId xmlns:a16="http://schemas.microsoft.com/office/drawing/2014/main" id="{2BFDEFA1-41A3-4FB4-82D5-945538D7A6AE}"/>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431" name="Text Box 15">
          <a:extLst>
            <a:ext uri="{FF2B5EF4-FFF2-40B4-BE49-F238E27FC236}">
              <a16:creationId xmlns:a16="http://schemas.microsoft.com/office/drawing/2014/main" id="{9E241BD1-2140-4B54-BD67-BF3C5C9F664D}"/>
            </a:ext>
          </a:extLst>
        </xdr:cNvPr>
        <xdr:cNvSpPr txBox="1">
          <a:spLocks noChangeArrowheads="1"/>
        </xdr:cNvSpPr>
      </xdr:nvSpPr>
      <xdr:spPr bwMode="auto">
        <a:xfrm>
          <a:off x="4743450" y="48825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2" name="Text Box 15">
          <a:extLst>
            <a:ext uri="{FF2B5EF4-FFF2-40B4-BE49-F238E27FC236}">
              <a16:creationId xmlns:a16="http://schemas.microsoft.com/office/drawing/2014/main" id="{5816FEF3-9F58-43B4-B7B7-758DAE8EC534}"/>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3" name="Text Box 15">
          <a:extLst>
            <a:ext uri="{FF2B5EF4-FFF2-40B4-BE49-F238E27FC236}">
              <a16:creationId xmlns:a16="http://schemas.microsoft.com/office/drawing/2014/main" id="{D6AB227B-7C7A-4880-A0B7-A2B802E9C41D}"/>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4" name="Text Box 15">
          <a:extLst>
            <a:ext uri="{FF2B5EF4-FFF2-40B4-BE49-F238E27FC236}">
              <a16:creationId xmlns:a16="http://schemas.microsoft.com/office/drawing/2014/main" id="{3243E1B6-98FF-446F-AFB0-6A3B28A3F2D1}"/>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5" name="Text Box 15">
          <a:extLst>
            <a:ext uri="{FF2B5EF4-FFF2-40B4-BE49-F238E27FC236}">
              <a16:creationId xmlns:a16="http://schemas.microsoft.com/office/drawing/2014/main" id="{21B4FE2B-C6F5-4208-98B5-5203157177A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6" name="Text Box 15">
          <a:extLst>
            <a:ext uri="{FF2B5EF4-FFF2-40B4-BE49-F238E27FC236}">
              <a16:creationId xmlns:a16="http://schemas.microsoft.com/office/drawing/2014/main" id="{87D17A1C-F125-4512-899C-7C66D6182E22}"/>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7" name="Text Box 15">
          <a:extLst>
            <a:ext uri="{FF2B5EF4-FFF2-40B4-BE49-F238E27FC236}">
              <a16:creationId xmlns:a16="http://schemas.microsoft.com/office/drawing/2014/main" id="{723CC9C1-0C4C-4ED8-A361-6DF65B8C172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8" name="Text Box 15">
          <a:extLst>
            <a:ext uri="{FF2B5EF4-FFF2-40B4-BE49-F238E27FC236}">
              <a16:creationId xmlns:a16="http://schemas.microsoft.com/office/drawing/2014/main" id="{A1F72C70-80D3-41D4-AE76-998245E12A55}"/>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9" name="Text Box 15">
          <a:extLst>
            <a:ext uri="{FF2B5EF4-FFF2-40B4-BE49-F238E27FC236}">
              <a16:creationId xmlns:a16="http://schemas.microsoft.com/office/drawing/2014/main" id="{C98AB7DC-68B5-468D-A9AF-04E2EA7F836D}"/>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440" name="Text Box 15">
          <a:extLst>
            <a:ext uri="{FF2B5EF4-FFF2-40B4-BE49-F238E27FC236}">
              <a16:creationId xmlns:a16="http://schemas.microsoft.com/office/drawing/2014/main" id="{6EB399B0-332F-435B-9843-11F448A4A75A}"/>
            </a:ext>
          </a:extLst>
        </xdr:cNvPr>
        <xdr:cNvSpPr txBox="1">
          <a:spLocks noChangeArrowheads="1"/>
        </xdr:cNvSpPr>
      </xdr:nvSpPr>
      <xdr:spPr bwMode="auto">
        <a:xfrm>
          <a:off x="4743450" y="49568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1" name="Text Box 15">
          <a:extLst>
            <a:ext uri="{FF2B5EF4-FFF2-40B4-BE49-F238E27FC236}">
              <a16:creationId xmlns:a16="http://schemas.microsoft.com/office/drawing/2014/main" id="{EC591EE1-4087-46EB-BCCE-D8FF6A5A871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2" name="Text Box 15">
          <a:extLst>
            <a:ext uri="{FF2B5EF4-FFF2-40B4-BE49-F238E27FC236}">
              <a16:creationId xmlns:a16="http://schemas.microsoft.com/office/drawing/2014/main" id="{9856F6FE-E751-4ED5-A3D1-0298605DBF99}"/>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443" name="Text Box 15">
          <a:extLst>
            <a:ext uri="{FF2B5EF4-FFF2-40B4-BE49-F238E27FC236}">
              <a16:creationId xmlns:a16="http://schemas.microsoft.com/office/drawing/2014/main" id="{C88ADF82-7ADB-4267-8D7D-C370189AEC45}"/>
            </a:ext>
          </a:extLst>
        </xdr:cNvPr>
        <xdr:cNvSpPr txBox="1">
          <a:spLocks noChangeArrowheads="1"/>
        </xdr:cNvSpPr>
      </xdr:nvSpPr>
      <xdr:spPr bwMode="auto">
        <a:xfrm>
          <a:off x="4743450" y="49568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4" name="Text Box 15">
          <a:extLst>
            <a:ext uri="{FF2B5EF4-FFF2-40B4-BE49-F238E27FC236}">
              <a16:creationId xmlns:a16="http://schemas.microsoft.com/office/drawing/2014/main" id="{72FF5B2E-4858-4E36-B74D-015392CA70B8}"/>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5" name="Text Box 15">
          <a:extLst>
            <a:ext uri="{FF2B5EF4-FFF2-40B4-BE49-F238E27FC236}">
              <a16:creationId xmlns:a16="http://schemas.microsoft.com/office/drawing/2014/main" id="{1C7373BD-3622-43EC-AA49-1C0769AAAF47}"/>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6" name="Text Box 15">
          <a:extLst>
            <a:ext uri="{FF2B5EF4-FFF2-40B4-BE49-F238E27FC236}">
              <a16:creationId xmlns:a16="http://schemas.microsoft.com/office/drawing/2014/main" id="{D2D6F8AD-01DA-415B-A46D-CB4B6D279A39}"/>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7" name="Text Box 15">
          <a:extLst>
            <a:ext uri="{FF2B5EF4-FFF2-40B4-BE49-F238E27FC236}">
              <a16:creationId xmlns:a16="http://schemas.microsoft.com/office/drawing/2014/main" id="{E32D1397-E2ED-4765-B5E1-EFD1CF1215C5}"/>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8" name="Text Box 15">
          <a:extLst>
            <a:ext uri="{FF2B5EF4-FFF2-40B4-BE49-F238E27FC236}">
              <a16:creationId xmlns:a16="http://schemas.microsoft.com/office/drawing/2014/main" id="{FC95E972-3CB9-4033-92B7-AA4CDFB39A4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9" name="Text Box 15">
          <a:extLst>
            <a:ext uri="{FF2B5EF4-FFF2-40B4-BE49-F238E27FC236}">
              <a16:creationId xmlns:a16="http://schemas.microsoft.com/office/drawing/2014/main" id="{FA91C430-7A7A-49DF-B160-29E81A88AAB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0" name="Text Box 15">
          <a:extLst>
            <a:ext uri="{FF2B5EF4-FFF2-40B4-BE49-F238E27FC236}">
              <a16:creationId xmlns:a16="http://schemas.microsoft.com/office/drawing/2014/main" id="{2E8A53F8-B4A2-445F-9779-91476F4C9DA3}"/>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1" name="Text Box 15">
          <a:extLst>
            <a:ext uri="{FF2B5EF4-FFF2-40B4-BE49-F238E27FC236}">
              <a16:creationId xmlns:a16="http://schemas.microsoft.com/office/drawing/2014/main" id="{AAC5128F-0B9A-49F0-B621-211767E40AAF}"/>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2" name="Text Box 15">
          <a:extLst>
            <a:ext uri="{FF2B5EF4-FFF2-40B4-BE49-F238E27FC236}">
              <a16:creationId xmlns:a16="http://schemas.microsoft.com/office/drawing/2014/main" id="{96903992-E5A5-4C18-9547-AFE225E9886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3" name="Text Box 15">
          <a:extLst>
            <a:ext uri="{FF2B5EF4-FFF2-40B4-BE49-F238E27FC236}">
              <a16:creationId xmlns:a16="http://schemas.microsoft.com/office/drawing/2014/main" id="{E3C6B81C-C5C8-4B23-9E43-DE0704D4D6D1}"/>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4" name="Text Box 15">
          <a:extLst>
            <a:ext uri="{FF2B5EF4-FFF2-40B4-BE49-F238E27FC236}">
              <a16:creationId xmlns:a16="http://schemas.microsoft.com/office/drawing/2014/main" id="{5A2A4A17-0F99-4331-AB01-475304B37538}"/>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5" name="Text Box 15">
          <a:extLst>
            <a:ext uri="{FF2B5EF4-FFF2-40B4-BE49-F238E27FC236}">
              <a16:creationId xmlns:a16="http://schemas.microsoft.com/office/drawing/2014/main" id="{330AECB5-A9C2-4154-A42C-8676314C8EB2}"/>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6" name="Text Box 15">
          <a:extLst>
            <a:ext uri="{FF2B5EF4-FFF2-40B4-BE49-F238E27FC236}">
              <a16:creationId xmlns:a16="http://schemas.microsoft.com/office/drawing/2014/main" id="{E3258E1A-B4B7-4DD8-B6CA-7EFB19FF2AC4}"/>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7" name="Text Box 15">
          <a:extLst>
            <a:ext uri="{FF2B5EF4-FFF2-40B4-BE49-F238E27FC236}">
              <a16:creationId xmlns:a16="http://schemas.microsoft.com/office/drawing/2014/main" id="{6E496024-AF68-48F6-AC43-6308C6BC9F6D}"/>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8" name="Text Box 15">
          <a:extLst>
            <a:ext uri="{FF2B5EF4-FFF2-40B4-BE49-F238E27FC236}">
              <a16:creationId xmlns:a16="http://schemas.microsoft.com/office/drawing/2014/main" id="{64BCF8F0-2B60-46F5-B706-11160D0AC537}"/>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9" name="Text Box 15">
          <a:extLst>
            <a:ext uri="{FF2B5EF4-FFF2-40B4-BE49-F238E27FC236}">
              <a16:creationId xmlns:a16="http://schemas.microsoft.com/office/drawing/2014/main" id="{D7F04541-A731-4F97-851C-504581E4FDE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460" name="Text Box 15">
          <a:extLst>
            <a:ext uri="{FF2B5EF4-FFF2-40B4-BE49-F238E27FC236}">
              <a16:creationId xmlns:a16="http://schemas.microsoft.com/office/drawing/2014/main" id="{8F9D3B84-29CF-4950-9D77-BB194786F016}"/>
            </a:ext>
          </a:extLst>
        </xdr:cNvPr>
        <xdr:cNvSpPr txBox="1">
          <a:spLocks noChangeArrowheads="1"/>
        </xdr:cNvSpPr>
      </xdr:nvSpPr>
      <xdr:spPr bwMode="auto">
        <a:xfrm>
          <a:off x="4743450" y="510540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1" name="Text Box 15">
          <a:extLst>
            <a:ext uri="{FF2B5EF4-FFF2-40B4-BE49-F238E27FC236}">
              <a16:creationId xmlns:a16="http://schemas.microsoft.com/office/drawing/2014/main" id="{117121BF-E84C-4FC3-9D4E-5BB414F48A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2" name="Text Box 15">
          <a:extLst>
            <a:ext uri="{FF2B5EF4-FFF2-40B4-BE49-F238E27FC236}">
              <a16:creationId xmlns:a16="http://schemas.microsoft.com/office/drawing/2014/main" id="{B8CE696B-8795-4934-8785-C68A9994110F}"/>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463" name="Text Box 15">
          <a:extLst>
            <a:ext uri="{FF2B5EF4-FFF2-40B4-BE49-F238E27FC236}">
              <a16:creationId xmlns:a16="http://schemas.microsoft.com/office/drawing/2014/main" id="{42D79B65-06BF-4049-A412-E70F86E65B9E}"/>
            </a:ext>
          </a:extLst>
        </xdr:cNvPr>
        <xdr:cNvSpPr txBox="1">
          <a:spLocks noChangeArrowheads="1"/>
        </xdr:cNvSpPr>
      </xdr:nvSpPr>
      <xdr:spPr bwMode="auto">
        <a:xfrm>
          <a:off x="4743450" y="51054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4" name="Text Box 15">
          <a:extLst>
            <a:ext uri="{FF2B5EF4-FFF2-40B4-BE49-F238E27FC236}">
              <a16:creationId xmlns:a16="http://schemas.microsoft.com/office/drawing/2014/main" id="{8809437C-D171-45BB-90A8-A48BD7630124}"/>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5" name="Text Box 15">
          <a:extLst>
            <a:ext uri="{FF2B5EF4-FFF2-40B4-BE49-F238E27FC236}">
              <a16:creationId xmlns:a16="http://schemas.microsoft.com/office/drawing/2014/main" id="{A21230C0-CC87-4489-868D-35DFE0DE63E8}"/>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466" name="Text Box 15">
          <a:extLst>
            <a:ext uri="{FF2B5EF4-FFF2-40B4-BE49-F238E27FC236}">
              <a16:creationId xmlns:a16="http://schemas.microsoft.com/office/drawing/2014/main" id="{0FE8711F-F6F2-42D9-AAAD-090B6BDE3F6F}"/>
            </a:ext>
          </a:extLst>
        </xdr:cNvPr>
        <xdr:cNvSpPr txBox="1">
          <a:spLocks noChangeArrowheads="1"/>
        </xdr:cNvSpPr>
      </xdr:nvSpPr>
      <xdr:spPr bwMode="auto">
        <a:xfrm>
          <a:off x="4743450" y="51054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7" name="Text Box 15">
          <a:extLst>
            <a:ext uri="{FF2B5EF4-FFF2-40B4-BE49-F238E27FC236}">
              <a16:creationId xmlns:a16="http://schemas.microsoft.com/office/drawing/2014/main" id="{384169BE-3C3A-4D4D-B24F-C724D22ECF5E}"/>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8" name="Text Box 15">
          <a:extLst>
            <a:ext uri="{FF2B5EF4-FFF2-40B4-BE49-F238E27FC236}">
              <a16:creationId xmlns:a16="http://schemas.microsoft.com/office/drawing/2014/main" id="{0E28A7BF-845E-4AC0-BE1B-E7AA5707A3B3}"/>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9" name="Text Box 15">
          <a:extLst>
            <a:ext uri="{FF2B5EF4-FFF2-40B4-BE49-F238E27FC236}">
              <a16:creationId xmlns:a16="http://schemas.microsoft.com/office/drawing/2014/main" id="{2AD972EC-EBB5-4345-B9F3-FF3809B8E9A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0" name="Text Box 15">
          <a:extLst>
            <a:ext uri="{FF2B5EF4-FFF2-40B4-BE49-F238E27FC236}">
              <a16:creationId xmlns:a16="http://schemas.microsoft.com/office/drawing/2014/main" id="{B1EA83C7-27D9-4BAC-9EA1-45BB8893798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1" name="Text Box 15">
          <a:extLst>
            <a:ext uri="{FF2B5EF4-FFF2-40B4-BE49-F238E27FC236}">
              <a16:creationId xmlns:a16="http://schemas.microsoft.com/office/drawing/2014/main" id="{C8484319-4D50-4288-88D1-9A5320150CB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2" name="Text Box 15">
          <a:extLst>
            <a:ext uri="{FF2B5EF4-FFF2-40B4-BE49-F238E27FC236}">
              <a16:creationId xmlns:a16="http://schemas.microsoft.com/office/drawing/2014/main" id="{A6460007-1032-4CAE-8E06-CBAC4EF06FC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3" name="Text Box 15">
          <a:extLst>
            <a:ext uri="{FF2B5EF4-FFF2-40B4-BE49-F238E27FC236}">
              <a16:creationId xmlns:a16="http://schemas.microsoft.com/office/drawing/2014/main" id="{0C5AB413-67A1-42F9-9AF7-70F82E963E72}"/>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4" name="Text Box 15">
          <a:extLst>
            <a:ext uri="{FF2B5EF4-FFF2-40B4-BE49-F238E27FC236}">
              <a16:creationId xmlns:a16="http://schemas.microsoft.com/office/drawing/2014/main" id="{13DA966A-0EBE-45C6-B4C0-57604C5484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5" name="Text Box 15">
          <a:extLst>
            <a:ext uri="{FF2B5EF4-FFF2-40B4-BE49-F238E27FC236}">
              <a16:creationId xmlns:a16="http://schemas.microsoft.com/office/drawing/2014/main" id="{0CB3F16E-0F04-450B-8F5A-28D547037F01}"/>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476" name="Text Box 15">
          <a:extLst>
            <a:ext uri="{FF2B5EF4-FFF2-40B4-BE49-F238E27FC236}">
              <a16:creationId xmlns:a16="http://schemas.microsoft.com/office/drawing/2014/main" id="{9014C0DA-3A64-4E33-8B2B-109741B11449}"/>
            </a:ext>
          </a:extLst>
        </xdr:cNvPr>
        <xdr:cNvSpPr txBox="1">
          <a:spLocks noChangeArrowheads="1"/>
        </xdr:cNvSpPr>
      </xdr:nvSpPr>
      <xdr:spPr bwMode="auto">
        <a:xfrm>
          <a:off x="4743450" y="51796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77" name="Text Box 15">
          <a:extLst>
            <a:ext uri="{FF2B5EF4-FFF2-40B4-BE49-F238E27FC236}">
              <a16:creationId xmlns:a16="http://schemas.microsoft.com/office/drawing/2014/main" id="{2A219EDE-ABD6-4B11-9D61-3A59FC9625F3}"/>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78" name="Text Box 15">
          <a:extLst>
            <a:ext uri="{FF2B5EF4-FFF2-40B4-BE49-F238E27FC236}">
              <a16:creationId xmlns:a16="http://schemas.microsoft.com/office/drawing/2014/main" id="{894B636F-B8C6-4DCF-979F-53F3EDA6B035}"/>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479" name="Text Box 15">
          <a:extLst>
            <a:ext uri="{FF2B5EF4-FFF2-40B4-BE49-F238E27FC236}">
              <a16:creationId xmlns:a16="http://schemas.microsoft.com/office/drawing/2014/main" id="{0142D028-C778-4DEE-901E-84B387AC0FA3}"/>
            </a:ext>
          </a:extLst>
        </xdr:cNvPr>
        <xdr:cNvSpPr txBox="1">
          <a:spLocks noChangeArrowheads="1"/>
        </xdr:cNvSpPr>
      </xdr:nvSpPr>
      <xdr:spPr bwMode="auto">
        <a:xfrm>
          <a:off x="4743450" y="51796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0" name="Text Box 15">
          <a:extLst>
            <a:ext uri="{FF2B5EF4-FFF2-40B4-BE49-F238E27FC236}">
              <a16:creationId xmlns:a16="http://schemas.microsoft.com/office/drawing/2014/main" id="{F143F398-1A3C-4F4A-99F6-C64B77883CF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1" name="Text Box 15">
          <a:extLst>
            <a:ext uri="{FF2B5EF4-FFF2-40B4-BE49-F238E27FC236}">
              <a16:creationId xmlns:a16="http://schemas.microsoft.com/office/drawing/2014/main" id="{C8D27F6C-0220-435C-B167-1F652E940A26}"/>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482" name="Text Box 15">
          <a:extLst>
            <a:ext uri="{FF2B5EF4-FFF2-40B4-BE49-F238E27FC236}">
              <a16:creationId xmlns:a16="http://schemas.microsoft.com/office/drawing/2014/main" id="{0A6E0E64-BB98-4286-A98A-E332D16D179C}"/>
            </a:ext>
          </a:extLst>
        </xdr:cNvPr>
        <xdr:cNvSpPr txBox="1">
          <a:spLocks noChangeArrowheads="1"/>
        </xdr:cNvSpPr>
      </xdr:nvSpPr>
      <xdr:spPr bwMode="auto">
        <a:xfrm>
          <a:off x="4743450" y="51796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3" name="Text Box 15">
          <a:extLst>
            <a:ext uri="{FF2B5EF4-FFF2-40B4-BE49-F238E27FC236}">
              <a16:creationId xmlns:a16="http://schemas.microsoft.com/office/drawing/2014/main" id="{0D1A3C48-10BA-450A-8E97-28B4A23387B8}"/>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4" name="Text Box 15">
          <a:extLst>
            <a:ext uri="{FF2B5EF4-FFF2-40B4-BE49-F238E27FC236}">
              <a16:creationId xmlns:a16="http://schemas.microsoft.com/office/drawing/2014/main" id="{5D58ACDD-E828-4D68-977A-16FB8CA0A162}"/>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5" name="Text Box 15">
          <a:extLst>
            <a:ext uri="{FF2B5EF4-FFF2-40B4-BE49-F238E27FC236}">
              <a16:creationId xmlns:a16="http://schemas.microsoft.com/office/drawing/2014/main" id="{55E8812B-FC6A-4CC0-9033-B13C87BB240D}"/>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6" name="Text Box 15">
          <a:extLst>
            <a:ext uri="{FF2B5EF4-FFF2-40B4-BE49-F238E27FC236}">
              <a16:creationId xmlns:a16="http://schemas.microsoft.com/office/drawing/2014/main" id="{5F12A6FA-C3F9-4BDA-BE45-8AB5E4F0F205}"/>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7" name="Text Box 15">
          <a:extLst>
            <a:ext uri="{FF2B5EF4-FFF2-40B4-BE49-F238E27FC236}">
              <a16:creationId xmlns:a16="http://schemas.microsoft.com/office/drawing/2014/main" id="{0E080774-A4CE-4AE8-A3EC-59944A02142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8" name="Text Box 15">
          <a:extLst>
            <a:ext uri="{FF2B5EF4-FFF2-40B4-BE49-F238E27FC236}">
              <a16:creationId xmlns:a16="http://schemas.microsoft.com/office/drawing/2014/main" id="{90B13595-656B-4008-93FB-8C36D113E13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9" name="Text Box 15">
          <a:extLst>
            <a:ext uri="{FF2B5EF4-FFF2-40B4-BE49-F238E27FC236}">
              <a16:creationId xmlns:a16="http://schemas.microsoft.com/office/drawing/2014/main" id="{32A317E2-3A5B-4EA8-91BC-81E7FB9083F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0" name="Text Box 15">
          <a:extLst>
            <a:ext uri="{FF2B5EF4-FFF2-40B4-BE49-F238E27FC236}">
              <a16:creationId xmlns:a16="http://schemas.microsoft.com/office/drawing/2014/main" id="{E257E98D-1D93-4197-B2ED-3AC22E67BD0C}"/>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1" name="Text Box 15">
          <a:extLst>
            <a:ext uri="{FF2B5EF4-FFF2-40B4-BE49-F238E27FC236}">
              <a16:creationId xmlns:a16="http://schemas.microsoft.com/office/drawing/2014/main" id="{7BEC1092-0074-45B7-8A9E-0B10CDE3907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2" name="Text Box 15">
          <a:extLst>
            <a:ext uri="{FF2B5EF4-FFF2-40B4-BE49-F238E27FC236}">
              <a16:creationId xmlns:a16="http://schemas.microsoft.com/office/drawing/2014/main" id="{CE72CDC2-9F4F-43F6-BBA8-F6EBB7A4C8C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3" name="Text Box 15">
          <a:extLst>
            <a:ext uri="{FF2B5EF4-FFF2-40B4-BE49-F238E27FC236}">
              <a16:creationId xmlns:a16="http://schemas.microsoft.com/office/drawing/2014/main" id="{9392AE7A-7968-4759-9E8E-43DACB0C98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4" name="Text Box 15">
          <a:extLst>
            <a:ext uri="{FF2B5EF4-FFF2-40B4-BE49-F238E27FC236}">
              <a16:creationId xmlns:a16="http://schemas.microsoft.com/office/drawing/2014/main" id="{5CA5D309-EBD9-4CB0-88BE-BAD05899C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5" name="Text Box 15">
          <a:extLst>
            <a:ext uri="{FF2B5EF4-FFF2-40B4-BE49-F238E27FC236}">
              <a16:creationId xmlns:a16="http://schemas.microsoft.com/office/drawing/2014/main" id="{BEA2963F-AA18-4B2A-A61D-F1D9C10B40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6" name="Text Box 15">
          <a:extLst>
            <a:ext uri="{FF2B5EF4-FFF2-40B4-BE49-F238E27FC236}">
              <a16:creationId xmlns:a16="http://schemas.microsoft.com/office/drawing/2014/main" id="{15C1F997-E072-472A-B5CB-28FAC2D21E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7" name="Text Box 15">
          <a:extLst>
            <a:ext uri="{FF2B5EF4-FFF2-40B4-BE49-F238E27FC236}">
              <a16:creationId xmlns:a16="http://schemas.microsoft.com/office/drawing/2014/main" id="{F85F5B2C-F36A-43B7-8326-1766DFB13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8" name="Text Box 15">
          <a:extLst>
            <a:ext uri="{FF2B5EF4-FFF2-40B4-BE49-F238E27FC236}">
              <a16:creationId xmlns:a16="http://schemas.microsoft.com/office/drawing/2014/main" id="{16A4DDFC-549B-4FF3-95EC-D400F9D46E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9" name="Text Box 15">
          <a:extLst>
            <a:ext uri="{FF2B5EF4-FFF2-40B4-BE49-F238E27FC236}">
              <a16:creationId xmlns:a16="http://schemas.microsoft.com/office/drawing/2014/main" id="{9B260E9D-9C4B-4311-9591-E77DBF6183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0" name="Text Box 15">
          <a:extLst>
            <a:ext uri="{FF2B5EF4-FFF2-40B4-BE49-F238E27FC236}">
              <a16:creationId xmlns:a16="http://schemas.microsoft.com/office/drawing/2014/main" id="{8A6D844A-1F17-42FF-A28F-C97A9DD5CF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1" name="Text Box 15">
          <a:extLst>
            <a:ext uri="{FF2B5EF4-FFF2-40B4-BE49-F238E27FC236}">
              <a16:creationId xmlns:a16="http://schemas.microsoft.com/office/drawing/2014/main" id="{796771FC-34C0-4AF9-A1DA-9FE4ADF29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2" name="Text Box 15">
          <a:extLst>
            <a:ext uri="{FF2B5EF4-FFF2-40B4-BE49-F238E27FC236}">
              <a16:creationId xmlns:a16="http://schemas.microsoft.com/office/drawing/2014/main" id="{B4A1BB02-3780-41C7-864C-FAF9C1BE42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3" name="Text Box 15">
          <a:extLst>
            <a:ext uri="{FF2B5EF4-FFF2-40B4-BE49-F238E27FC236}">
              <a16:creationId xmlns:a16="http://schemas.microsoft.com/office/drawing/2014/main" id="{AE6EDF37-3983-4715-ABC1-B7D91D26E2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4" name="Text Box 15">
          <a:extLst>
            <a:ext uri="{FF2B5EF4-FFF2-40B4-BE49-F238E27FC236}">
              <a16:creationId xmlns:a16="http://schemas.microsoft.com/office/drawing/2014/main" id="{23BE94A0-1D59-4239-8DC5-2B94D38815FD}"/>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5" name="Text Box 15">
          <a:extLst>
            <a:ext uri="{FF2B5EF4-FFF2-40B4-BE49-F238E27FC236}">
              <a16:creationId xmlns:a16="http://schemas.microsoft.com/office/drawing/2014/main" id="{264E6DF6-262F-430E-8500-69202096EC6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6" name="Text Box 15">
          <a:extLst>
            <a:ext uri="{FF2B5EF4-FFF2-40B4-BE49-F238E27FC236}">
              <a16:creationId xmlns:a16="http://schemas.microsoft.com/office/drawing/2014/main" id="{8835DE40-C309-4E46-9FAD-D24F25F9EF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7" name="Text Box 15">
          <a:extLst>
            <a:ext uri="{FF2B5EF4-FFF2-40B4-BE49-F238E27FC236}">
              <a16:creationId xmlns:a16="http://schemas.microsoft.com/office/drawing/2014/main" id="{3A1A8C4B-CB9A-4FA7-89B4-2F5B05123A21}"/>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8" name="Text Box 15">
          <a:extLst>
            <a:ext uri="{FF2B5EF4-FFF2-40B4-BE49-F238E27FC236}">
              <a16:creationId xmlns:a16="http://schemas.microsoft.com/office/drawing/2014/main" id="{341ADAB2-33C1-4D4C-B889-E9137CF61EF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9" name="Text Box 15">
          <a:extLst>
            <a:ext uri="{FF2B5EF4-FFF2-40B4-BE49-F238E27FC236}">
              <a16:creationId xmlns:a16="http://schemas.microsoft.com/office/drawing/2014/main" id="{4F4DE1A8-15C2-451D-9F1E-41B722550229}"/>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510" name="Text Box 15">
          <a:extLst>
            <a:ext uri="{FF2B5EF4-FFF2-40B4-BE49-F238E27FC236}">
              <a16:creationId xmlns:a16="http://schemas.microsoft.com/office/drawing/2014/main" id="{BC9D0C14-E80D-4EC8-A1F0-D63E4C8E2445}"/>
            </a:ext>
          </a:extLst>
        </xdr:cNvPr>
        <xdr:cNvSpPr txBox="1">
          <a:spLocks noChangeArrowheads="1"/>
        </xdr:cNvSpPr>
      </xdr:nvSpPr>
      <xdr:spPr bwMode="auto">
        <a:xfrm>
          <a:off x="4743450" y="19850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1" name="Text Box 15">
          <a:extLst>
            <a:ext uri="{FF2B5EF4-FFF2-40B4-BE49-F238E27FC236}">
              <a16:creationId xmlns:a16="http://schemas.microsoft.com/office/drawing/2014/main" id="{4BEA5BB1-F9E6-44D5-9D61-6C95B7C8411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12" name="Text Box 15">
          <a:extLst>
            <a:ext uri="{FF2B5EF4-FFF2-40B4-BE49-F238E27FC236}">
              <a16:creationId xmlns:a16="http://schemas.microsoft.com/office/drawing/2014/main" id="{3760424E-9597-40BB-B464-6F6D32B2C3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3" name="Text Box 15">
          <a:extLst>
            <a:ext uri="{FF2B5EF4-FFF2-40B4-BE49-F238E27FC236}">
              <a16:creationId xmlns:a16="http://schemas.microsoft.com/office/drawing/2014/main" id="{2F09A547-F8B0-4B86-A776-9FD2384A489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4" name="Text Box 15">
          <a:extLst>
            <a:ext uri="{FF2B5EF4-FFF2-40B4-BE49-F238E27FC236}">
              <a16:creationId xmlns:a16="http://schemas.microsoft.com/office/drawing/2014/main" id="{E0A4FE38-E8DD-42F7-8985-FD486C04108F}"/>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5" name="Text Box 15">
          <a:extLst>
            <a:ext uri="{FF2B5EF4-FFF2-40B4-BE49-F238E27FC236}">
              <a16:creationId xmlns:a16="http://schemas.microsoft.com/office/drawing/2014/main" id="{91EDB080-543B-441C-97BB-532FE7486ED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6" name="Text Box 15">
          <a:extLst>
            <a:ext uri="{FF2B5EF4-FFF2-40B4-BE49-F238E27FC236}">
              <a16:creationId xmlns:a16="http://schemas.microsoft.com/office/drawing/2014/main" id="{8D983119-8366-4A7F-8055-61F0BE4BCF9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7" name="Text Box 15">
          <a:extLst>
            <a:ext uri="{FF2B5EF4-FFF2-40B4-BE49-F238E27FC236}">
              <a16:creationId xmlns:a16="http://schemas.microsoft.com/office/drawing/2014/main" id="{BB3C6C16-1F38-4C33-A900-3194A83E7DF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8" name="Text Box 15">
          <a:extLst>
            <a:ext uri="{FF2B5EF4-FFF2-40B4-BE49-F238E27FC236}">
              <a16:creationId xmlns:a16="http://schemas.microsoft.com/office/drawing/2014/main" id="{CAFCC0DE-BEF5-49FA-9284-3689EBD0804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9" name="Text Box 15">
          <a:extLst>
            <a:ext uri="{FF2B5EF4-FFF2-40B4-BE49-F238E27FC236}">
              <a16:creationId xmlns:a16="http://schemas.microsoft.com/office/drawing/2014/main" id="{50FB78A2-D691-412A-8A66-04A2BE26763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0" name="Text Box 15">
          <a:extLst>
            <a:ext uri="{FF2B5EF4-FFF2-40B4-BE49-F238E27FC236}">
              <a16:creationId xmlns:a16="http://schemas.microsoft.com/office/drawing/2014/main" id="{EB599985-F5BF-4366-AA26-A8C014AF200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1" name="Text Box 15">
          <a:extLst>
            <a:ext uri="{FF2B5EF4-FFF2-40B4-BE49-F238E27FC236}">
              <a16:creationId xmlns:a16="http://schemas.microsoft.com/office/drawing/2014/main" id="{6A06856B-BF13-4DB5-ACEB-1D8940DFF081}"/>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2" name="Text Box 15">
          <a:extLst>
            <a:ext uri="{FF2B5EF4-FFF2-40B4-BE49-F238E27FC236}">
              <a16:creationId xmlns:a16="http://schemas.microsoft.com/office/drawing/2014/main" id="{DBEBEC60-F018-4356-B582-47FDA6FABEC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3" name="Text Box 15">
          <a:extLst>
            <a:ext uri="{FF2B5EF4-FFF2-40B4-BE49-F238E27FC236}">
              <a16:creationId xmlns:a16="http://schemas.microsoft.com/office/drawing/2014/main" id="{7A5B8C07-6D36-4810-BDAA-CF96A58F9C3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4" name="Text Box 15">
          <a:extLst>
            <a:ext uri="{FF2B5EF4-FFF2-40B4-BE49-F238E27FC236}">
              <a16:creationId xmlns:a16="http://schemas.microsoft.com/office/drawing/2014/main" id="{04C405F1-2CEC-4E84-821B-010B374D5F7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5" name="Text Box 15">
          <a:extLst>
            <a:ext uri="{FF2B5EF4-FFF2-40B4-BE49-F238E27FC236}">
              <a16:creationId xmlns:a16="http://schemas.microsoft.com/office/drawing/2014/main" id="{17A94DA9-E76E-479F-9E6C-536CB722D3B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6" name="Text Box 15">
          <a:extLst>
            <a:ext uri="{FF2B5EF4-FFF2-40B4-BE49-F238E27FC236}">
              <a16:creationId xmlns:a16="http://schemas.microsoft.com/office/drawing/2014/main" id="{7E7B001F-B485-4AE7-B64F-93589E2BFCE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7" name="Text Box 15">
          <a:extLst>
            <a:ext uri="{FF2B5EF4-FFF2-40B4-BE49-F238E27FC236}">
              <a16:creationId xmlns:a16="http://schemas.microsoft.com/office/drawing/2014/main" id="{F85EE9E3-683A-4B77-860E-AFF3408F668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8" name="Text Box 15">
          <a:extLst>
            <a:ext uri="{FF2B5EF4-FFF2-40B4-BE49-F238E27FC236}">
              <a16:creationId xmlns:a16="http://schemas.microsoft.com/office/drawing/2014/main" id="{89E9019A-E08D-43B8-B27F-ECC3B1399CF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9" name="Text Box 15">
          <a:extLst>
            <a:ext uri="{FF2B5EF4-FFF2-40B4-BE49-F238E27FC236}">
              <a16:creationId xmlns:a16="http://schemas.microsoft.com/office/drawing/2014/main" id="{9F97BABF-1B52-4A2F-ABAF-19CED3F2408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0" name="Text Box 15">
          <a:extLst>
            <a:ext uri="{FF2B5EF4-FFF2-40B4-BE49-F238E27FC236}">
              <a16:creationId xmlns:a16="http://schemas.microsoft.com/office/drawing/2014/main" id="{65D0776B-4544-4573-A566-C91B1915B3F9}"/>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1" name="Text Box 15">
          <a:extLst>
            <a:ext uri="{FF2B5EF4-FFF2-40B4-BE49-F238E27FC236}">
              <a16:creationId xmlns:a16="http://schemas.microsoft.com/office/drawing/2014/main" id="{02F59F20-F560-4C57-BF40-23E6A022320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2" name="Text Box 15">
          <a:extLst>
            <a:ext uri="{FF2B5EF4-FFF2-40B4-BE49-F238E27FC236}">
              <a16:creationId xmlns:a16="http://schemas.microsoft.com/office/drawing/2014/main" id="{D32D8C3B-17C4-4B54-978B-A1227330D73C}"/>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3" name="Text Box 15">
          <a:extLst>
            <a:ext uri="{FF2B5EF4-FFF2-40B4-BE49-F238E27FC236}">
              <a16:creationId xmlns:a16="http://schemas.microsoft.com/office/drawing/2014/main" id="{868D4F31-9772-471C-B88C-60AAECBBD58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4" name="Text Box 15">
          <a:extLst>
            <a:ext uri="{FF2B5EF4-FFF2-40B4-BE49-F238E27FC236}">
              <a16:creationId xmlns:a16="http://schemas.microsoft.com/office/drawing/2014/main" id="{ADF782FA-2E27-498B-BC38-B80CD32586BC}"/>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5" name="Text Box 15">
          <a:extLst>
            <a:ext uri="{FF2B5EF4-FFF2-40B4-BE49-F238E27FC236}">
              <a16:creationId xmlns:a16="http://schemas.microsoft.com/office/drawing/2014/main" id="{EB7DCC78-FF03-4A7D-9BDF-15098BC862FA}"/>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6" name="Text Box 15">
          <a:extLst>
            <a:ext uri="{FF2B5EF4-FFF2-40B4-BE49-F238E27FC236}">
              <a16:creationId xmlns:a16="http://schemas.microsoft.com/office/drawing/2014/main" id="{5B37CB9F-200F-408A-A1F8-E4325C86F340}"/>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7" name="Text Box 15">
          <a:extLst>
            <a:ext uri="{FF2B5EF4-FFF2-40B4-BE49-F238E27FC236}">
              <a16:creationId xmlns:a16="http://schemas.microsoft.com/office/drawing/2014/main" id="{0395E9AE-02E0-48F8-95EA-A1A96792BB90}"/>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8" name="Text Box 15">
          <a:extLst>
            <a:ext uri="{FF2B5EF4-FFF2-40B4-BE49-F238E27FC236}">
              <a16:creationId xmlns:a16="http://schemas.microsoft.com/office/drawing/2014/main" id="{F037D9AC-9BF3-4370-8DBD-38C7821C9FE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9" name="Text Box 15">
          <a:extLst>
            <a:ext uri="{FF2B5EF4-FFF2-40B4-BE49-F238E27FC236}">
              <a16:creationId xmlns:a16="http://schemas.microsoft.com/office/drawing/2014/main" id="{DB5A290F-EF7F-43A6-9DE2-5C35B0BADC9A}"/>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540" name="Text Box 15">
          <a:extLst>
            <a:ext uri="{FF2B5EF4-FFF2-40B4-BE49-F238E27FC236}">
              <a16:creationId xmlns:a16="http://schemas.microsoft.com/office/drawing/2014/main" id="{8F46E14C-ABA5-4392-A128-2D647E044039}"/>
            </a:ext>
          </a:extLst>
        </xdr:cNvPr>
        <xdr:cNvSpPr txBox="1">
          <a:spLocks noChangeArrowheads="1"/>
        </xdr:cNvSpPr>
      </xdr:nvSpPr>
      <xdr:spPr bwMode="auto">
        <a:xfrm>
          <a:off x="4743450" y="20593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1" name="Text Box 15">
          <a:extLst>
            <a:ext uri="{FF2B5EF4-FFF2-40B4-BE49-F238E27FC236}">
              <a16:creationId xmlns:a16="http://schemas.microsoft.com/office/drawing/2014/main" id="{D9EFF57F-E222-483B-BCE0-23BECE68FC7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42" name="Text Box 15">
          <a:extLst>
            <a:ext uri="{FF2B5EF4-FFF2-40B4-BE49-F238E27FC236}">
              <a16:creationId xmlns:a16="http://schemas.microsoft.com/office/drawing/2014/main" id="{93B983E7-456E-4A45-89A9-1B309CE4CB96}"/>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3" name="Text Box 15">
          <a:extLst>
            <a:ext uri="{FF2B5EF4-FFF2-40B4-BE49-F238E27FC236}">
              <a16:creationId xmlns:a16="http://schemas.microsoft.com/office/drawing/2014/main" id="{BE162B6D-68C2-4A9B-8831-92F6155AE57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4" name="Text Box 15">
          <a:extLst>
            <a:ext uri="{FF2B5EF4-FFF2-40B4-BE49-F238E27FC236}">
              <a16:creationId xmlns:a16="http://schemas.microsoft.com/office/drawing/2014/main" id="{91EA3CF2-1430-4714-A72A-9DA58F4CE1C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5" name="Text Box 15">
          <a:extLst>
            <a:ext uri="{FF2B5EF4-FFF2-40B4-BE49-F238E27FC236}">
              <a16:creationId xmlns:a16="http://schemas.microsoft.com/office/drawing/2014/main" id="{60BCC337-9DC7-4BC2-9B59-2B422F2A3E0F}"/>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6" name="Text Box 15">
          <a:extLst>
            <a:ext uri="{FF2B5EF4-FFF2-40B4-BE49-F238E27FC236}">
              <a16:creationId xmlns:a16="http://schemas.microsoft.com/office/drawing/2014/main" id="{279E891A-A5E1-4F15-B9DF-DEDE5E29E122}"/>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7" name="Text Box 15">
          <a:extLst>
            <a:ext uri="{FF2B5EF4-FFF2-40B4-BE49-F238E27FC236}">
              <a16:creationId xmlns:a16="http://schemas.microsoft.com/office/drawing/2014/main" id="{C6C71BC0-3315-4CEB-81E7-D5E7341BAC39}"/>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8" name="Text Box 15">
          <a:extLst>
            <a:ext uri="{FF2B5EF4-FFF2-40B4-BE49-F238E27FC236}">
              <a16:creationId xmlns:a16="http://schemas.microsoft.com/office/drawing/2014/main" id="{56DB84C7-53B3-4390-8766-586F5CB7CEF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9" name="Text Box 15">
          <a:extLst>
            <a:ext uri="{FF2B5EF4-FFF2-40B4-BE49-F238E27FC236}">
              <a16:creationId xmlns:a16="http://schemas.microsoft.com/office/drawing/2014/main" id="{97D397AD-7AF5-4087-86D8-E7B5D895F645}"/>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0" name="Text Box 15">
          <a:extLst>
            <a:ext uri="{FF2B5EF4-FFF2-40B4-BE49-F238E27FC236}">
              <a16:creationId xmlns:a16="http://schemas.microsoft.com/office/drawing/2014/main" id="{8AD86B99-32FC-4BAF-A31B-020B90F7DBC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1" name="Text Box 15">
          <a:extLst>
            <a:ext uri="{FF2B5EF4-FFF2-40B4-BE49-F238E27FC236}">
              <a16:creationId xmlns:a16="http://schemas.microsoft.com/office/drawing/2014/main" id="{CC093BB3-E72B-49EE-A3CE-B617808EF1E6}"/>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2" name="Text Box 15">
          <a:extLst>
            <a:ext uri="{FF2B5EF4-FFF2-40B4-BE49-F238E27FC236}">
              <a16:creationId xmlns:a16="http://schemas.microsoft.com/office/drawing/2014/main" id="{B64B8351-177C-4A58-9A3A-748C3F8D17E1}"/>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3" name="Text Box 15">
          <a:extLst>
            <a:ext uri="{FF2B5EF4-FFF2-40B4-BE49-F238E27FC236}">
              <a16:creationId xmlns:a16="http://schemas.microsoft.com/office/drawing/2014/main" id="{6DF10E1D-7740-43EE-A967-73DE6080164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4" name="Text Box 15">
          <a:extLst>
            <a:ext uri="{FF2B5EF4-FFF2-40B4-BE49-F238E27FC236}">
              <a16:creationId xmlns:a16="http://schemas.microsoft.com/office/drawing/2014/main" id="{5F1B0017-7C62-43CF-8CF1-6AC63D87841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5" name="Text Box 15">
          <a:extLst>
            <a:ext uri="{FF2B5EF4-FFF2-40B4-BE49-F238E27FC236}">
              <a16:creationId xmlns:a16="http://schemas.microsoft.com/office/drawing/2014/main" id="{DA4B94BE-E2C2-4118-8B38-CCC1F40291E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6" name="Text Box 15">
          <a:extLst>
            <a:ext uri="{FF2B5EF4-FFF2-40B4-BE49-F238E27FC236}">
              <a16:creationId xmlns:a16="http://schemas.microsoft.com/office/drawing/2014/main" id="{553C7CE1-ECE0-4F01-923A-5D2C5C4C1657}"/>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7" name="Text Box 15">
          <a:extLst>
            <a:ext uri="{FF2B5EF4-FFF2-40B4-BE49-F238E27FC236}">
              <a16:creationId xmlns:a16="http://schemas.microsoft.com/office/drawing/2014/main" id="{D41F606E-3A3B-42B5-8345-BF610243A6BD}"/>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8" name="Text Box 15">
          <a:extLst>
            <a:ext uri="{FF2B5EF4-FFF2-40B4-BE49-F238E27FC236}">
              <a16:creationId xmlns:a16="http://schemas.microsoft.com/office/drawing/2014/main" id="{F775C643-EDB1-4011-942B-A9F6A1E85133}"/>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9" name="Text Box 15">
          <a:extLst>
            <a:ext uri="{FF2B5EF4-FFF2-40B4-BE49-F238E27FC236}">
              <a16:creationId xmlns:a16="http://schemas.microsoft.com/office/drawing/2014/main" id="{59D0428D-08B4-4AD2-8746-9C19AE75ED8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0" name="Text Box 15">
          <a:extLst>
            <a:ext uri="{FF2B5EF4-FFF2-40B4-BE49-F238E27FC236}">
              <a16:creationId xmlns:a16="http://schemas.microsoft.com/office/drawing/2014/main" id="{6B3FFF53-DDD3-4235-B5B7-656865A6A68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1" name="Text Box 15">
          <a:extLst>
            <a:ext uri="{FF2B5EF4-FFF2-40B4-BE49-F238E27FC236}">
              <a16:creationId xmlns:a16="http://schemas.microsoft.com/office/drawing/2014/main" id="{36167FAD-0190-400F-B45C-05983F3604A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2" name="Text Box 15">
          <a:extLst>
            <a:ext uri="{FF2B5EF4-FFF2-40B4-BE49-F238E27FC236}">
              <a16:creationId xmlns:a16="http://schemas.microsoft.com/office/drawing/2014/main" id="{B99B4AA4-37BA-4D40-B2A1-4B7B0ADB136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3" name="Text Box 15">
          <a:extLst>
            <a:ext uri="{FF2B5EF4-FFF2-40B4-BE49-F238E27FC236}">
              <a16:creationId xmlns:a16="http://schemas.microsoft.com/office/drawing/2014/main" id="{974B88BA-7C50-4BD1-A298-E47FFF0F95D8}"/>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4" name="Text Box 15">
          <a:extLst>
            <a:ext uri="{FF2B5EF4-FFF2-40B4-BE49-F238E27FC236}">
              <a16:creationId xmlns:a16="http://schemas.microsoft.com/office/drawing/2014/main" id="{7BF6146C-2753-43FC-AEB0-2358645B573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5" name="Text Box 15">
          <a:extLst>
            <a:ext uri="{FF2B5EF4-FFF2-40B4-BE49-F238E27FC236}">
              <a16:creationId xmlns:a16="http://schemas.microsoft.com/office/drawing/2014/main" id="{EC9A3B65-3B24-418B-8922-B4D14D2B2F8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6" name="Text Box 15">
          <a:extLst>
            <a:ext uri="{FF2B5EF4-FFF2-40B4-BE49-F238E27FC236}">
              <a16:creationId xmlns:a16="http://schemas.microsoft.com/office/drawing/2014/main" id="{4A27E797-F5DF-4210-B9F0-2BC755C747F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7" name="Text Box 15">
          <a:extLst>
            <a:ext uri="{FF2B5EF4-FFF2-40B4-BE49-F238E27FC236}">
              <a16:creationId xmlns:a16="http://schemas.microsoft.com/office/drawing/2014/main" id="{F6509F4D-9DE1-4154-A690-F78E2002556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8" name="Text Box 15">
          <a:extLst>
            <a:ext uri="{FF2B5EF4-FFF2-40B4-BE49-F238E27FC236}">
              <a16:creationId xmlns:a16="http://schemas.microsoft.com/office/drawing/2014/main" id="{CAE709D1-6BB8-4CF8-9E13-454F2B60292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9" name="Text Box 15">
          <a:extLst>
            <a:ext uri="{FF2B5EF4-FFF2-40B4-BE49-F238E27FC236}">
              <a16:creationId xmlns:a16="http://schemas.microsoft.com/office/drawing/2014/main" id="{7A2F7B59-A1D8-4A9F-923B-4D3561D9FBC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0" name="Text Box 15">
          <a:extLst>
            <a:ext uri="{FF2B5EF4-FFF2-40B4-BE49-F238E27FC236}">
              <a16:creationId xmlns:a16="http://schemas.microsoft.com/office/drawing/2014/main" id="{68634A70-3B24-482E-92F7-A710B690DAA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1" name="Text Box 15">
          <a:extLst>
            <a:ext uri="{FF2B5EF4-FFF2-40B4-BE49-F238E27FC236}">
              <a16:creationId xmlns:a16="http://schemas.microsoft.com/office/drawing/2014/main" id="{125B7664-8879-415C-BE51-7820456ED90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2" name="Text Box 15">
          <a:extLst>
            <a:ext uri="{FF2B5EF4-FFF2-40B4-BE49-F238E27FC236}">
              <a16:creationId xmlns:a16="http://schemas.microsoft.com/office/drawing/2014/main" id="{9615DF8D-820A-4AEC-9C28-D0EF9380FFD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3" name="Text Box 15">
          <a:extLst>
            <a:ext uri="{FF2B5EF4-FFF2-40B4-BE49-F238E27FC236}">
              <a16:creationId xmlns:a16="http://schemas.microsoft.com/office/drawing/2014/main" id="{D2DB0C93-16E3-4666-8A3A-2F44749DC0A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4" name="Text Box 15">
          <a:extLst>
            <a:ext uri="{FF2B5EF4-FFF2-40B4-BE49-F238E27FC236}">
              <a16:creationId xmlns:a16="http://schemas.microsoft.com/office/drawing/2014/main" id="{83CD50EF-DFCE-4155-914A-773611129EA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5" name="Text Box 15">
          <a:extLst>
            <a:ext uri="{FF2B5EF4-FFF2-40B4-BE49-F238E27FC236}">
              <a16:creationId xmlns:a16="http://schemas.microsoft.com/office/drawing/2014/main" id="{317ED214-CBA0-4046-8CF0-7678850E337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6" name="Text Box 15">
          <a:extLst>
            <a:ext uri="{FF2B5EF4-FFF2-40B4-BE49-F238E27FC236}">
              <a16:creationId xmlns:a16="http://schemas.microsoft.com/office/drawing/2014/main" id="{F22A9BAA-D69C-46A0-A45D-3E5840D4F78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7" name="Text Box 15">
          <a:extLst>
            <a:ext uri="{FF2B5EF4-FFF2-40B4-BE49-F238E27FC236}">
              <a16:creationId xmlns:a16="http://schemas.microsoft.com/office/drawing/2014/main" id="{159D747E-5814-47E4-A293-29AB675A7BA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8" name="Text Box 15">
          <a:extLst>
            <a:ext uri="{FF2B5EF4-FFF2-40B4-BE49-F238E27FC236}">
              <a16:creationId xmlns:a16="http://schemas.microsoft.com/office/drawing/2014/main" id="{FAA486AD-FBC0-4693-8D67-6D806253D55D}"/>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9" name="Text Box 15">
          <a:extLst>
            <a:ext uri="{FF2B5EF4-FFF2-40B4-BE49-F238E27FC236}">
              <a16:creationId xmlns:a16="http://schemas.microsoft.com/office/drawing/2014/main" id="{F9AF5AC4-D0EF-4094-BDA7-C73A3644544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0" name="Text Box 15">
          <a:extLst>
            <a:ext uri="{FF2B5EF4-FFF2-40B4-BE49-F238E27FC236}">
              <a16:creationId xmlns:a16="http://schemas.microsoft.com/office/drawing/2014/main" id="{E7936CB0-C7B2-4828-B011-050C3B4D9391}"/>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1" name="Text Box 15">
          <a:extLst>
            <a:ext uri="{FF2B5EF4-FFF2-40B4-BE49-F238E27FC236}">
              <a16:creationId xmlns:a16="http://schemas.microsoft.com/office/drawing/2014/main" id="{84707048-02EC-41ED-8F8A-72AFD11AE9A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2" name="Text Box 15">
          <a:extLst>
            <a:ext uri="{FF2B5EF4-FFF2-40B4-BE49-F238E27FC236}">
              <a16:creationId xmlns:a16="http://schemas.microsoft.com/office/drawing/2014/main" id="{C27C47DA-BEE7-43D8-A6F7-15190EF768F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3" name="Text Box 15">
          <a:extLst>
            <a:ext uri="{FF2B5EF4-FFF2-40B4-BE49-F238E27FC236}">
              <a16:creationId xmlns:a16="http://schemas.microsoft.com/office/drawing/2014/main" id="{6BADA422-8AA0-41BB-BDA5-7B530BC4F67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4" name="Text Box 15">
          <a:extLst>
            <a:ext uri="{FF2B5EF4-FFF2-40B4-BE49-F238E27FC236}">
              <a16:creationId xmlns:a16="http://schemas.microsoft.com/office/drawing/2014/main" id="{53BD8537-1F28-4C67-B099-97DFA9B4AFD8}"/>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5" name="Text Box 15">
          <a:extLst>
            <a:ext uri="{FF2B5EF4-FFF2-40B4-BE49-F238E27FC236}">
              <a16:creationId xmlns:a16="http://schemas.microsoft.com/office/drawing/2014/main" id="{8D441BF6-A5C8-4F94-8C08-87029DB0DDD4}"/>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6" name="Text Box 15">
          <a:extLst>
            <a:ext uri="{FF2B5EF4-FFF2-40B4-BE49-F238E27FC236}">
              <a16:creationId xmlns:a16="http://schemas.microsoft.com/office/drawing/2014/main" id="{FCE1F7DF-0C97-429D-AD5B-429A8DF6731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7" name="Text Box 15">
          <a:extLst>
            <a:ext uri="{FF2B5EF4-FFF2-40B4-BE49-F238E27FC236}">
              <a16:creationId xmlns:a16="http://schemas.microsoft.com/office/drawing/2014/main" id="{57321193-6E8F-4228-8398-56877D27372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57150</xdr:colOff>
      <xdr:row>0</xdr:row>
      <xdr:rowOff>38100</xdr:rowOff>
    </xdr:from>
    <xdr:to>
      <xdr:col>1</xdr:col>
      <xdr:colOff>694428</xdr:colOff>
      <xdr:row>0</xdr:row>
      <xdr:rowOff>887916</xdr:rowOff>
    </xdr:to>
    <xdr:pic>
      <xdr:nvPicPr>
        <xdr:cNvPr id="4588" name="Imagen 4587" descr="Logotipo, nombre de la empresa&#10;&#10;El contenido generado por IA puede ser incorrecto.">
          <a:extLst>
            <a:ext uri="{FF2B5EF4-FFF2-40B4-BE49-F238E27FC236}">
              <a16:creationId xmlns:a16="http://schemas.microsoft.com/office/drawing/2014/main" id="{8F6D4103-F4BB-4283-ACD5-C88547C9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57150" y="3810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0</xdr:colOff>
      <xdr:row>13</xdr:row>
      <xdr:rowOff>0</xdr:rowOff>
    </xdr:from>
    <xdr:ext cx="95250" cy="171450"/>
    <xdr:sp macro="" textlink="">
      <xdr:nvSpPr>
        <xdr:cNvPr id="4593" name="Text Box 16">
          <a:extLst>
            <a:ext uri="{FF2B5EF4-FFF2-40B4-BE49-F238E27FC236}">
              <a16:creationId xmlns:a16="http://schemas.microsoft.com/office/drawing/2014/main" id="{63C52DF1-DC2C-4C56-97DE-D6406DA0AE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4" name="Text Box 17">
          <a:extLst>
            <a:ext uri="{FF2B5EF4-FFF2-40B4-BE49-F238E27FC236}">
              <a16:creationId xmlns:a16="http://schemas.microsoft.com/office/drawing/2014/main" id="{FB2DFBDF-2880-49AD-BA64-8C82F9F691C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5" name="Text Box 18">
          <a:extLst>
            <a:ext uri="{FF2B5EF4-FFF2-40B4-BE49-F238E27FC236}">
              <a16:creationId xmlns:a16="http://schemas.microsoft.com/office/drawing/2014/main" id="{84107C64-CC2A-4E01-B422-F7E8D2D34F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6" name="Text Box 19">
          <a:extLst>
            <a:ext uri="{FF2B5EF4-FFF2-40B4-BE49-F238E27FC236}">
              <a16:creationId xmlns:a16="http://schemas.microsoft.com/office/drawing/2014/main" id="{3803ADCC-3A8B-44CB-92E3-AA90C509E8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7" name="Text Box 16">
          <a:extLst>
            <a:ext uri="{FF2B5EF4-FFF2-40B4-BE49-F238E27FC236}">
              <a16:creationId xmlns:a16="http://schemas.microsoft.com/office/drawing/2014/main" id="{07260D50-EA61-4168-92DB-34F90E38BF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8" name="Text Box 17">
          <a:extLst>
            <a:ext uri="{FF2B5EF4-FFF2-40B4-BE49-F238E27FC236}">
              <a16:creationId xmlns:a16="http://schemas.microsoft.com/office/drawing/2014/main" id="{AB3C87FF-6CE5-4061-9D84-9264E9E12A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15875</xdr:rowOff>
    </xdr:from>
    <xdr:ext cx="95250" cy="171450"/>
    <xdr:sp macro="" textlink="">
      <xdr:nvSpPr>
        <xdr:cNvPr id="4599" name="Text Box 18">
          <a:extLst>
            <a:ext uri="{FF2B5EF4-FFF2-40B4-BE49-F238E27FC236}">
              <a16:creationId xmlns:a16="http://schemas.microsoft.com/office/drawing/2014/main" id="{5697CC35-BCD1-43A7-B694-CBBDE4E482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0" name="Text Box 16">
          <a:extLst>
            <a:ext uri="{FF2B5EF4-FFF2-40B4-BE49-F238E27FC236}">
              <a16:creationId xmlns:a16="http://schemas.microsoft.com/office/drawing/2014/main" id="{190B7931-257D-4DB3-9348-7EEDAD620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1" name="Text Box 17">
          <a:extLst>
            <a:ext uri="{FF2B5EF4-FFF2-40B4-BE49-F238E27FC236}">
              <a16:creationId xmlns:a16="http://schemas.microsoft.com/office/drawing/2014/main" id="{BF36BF5F-96E1-437C-B889-90A98D25AD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2" name="Text Box 18">
          <a:extLst>
            <a:ext uri="{FF2B5EF4-FFF2-40B4-BE49-F238E27FC236}">
              <a16:creationId xmlns:a16="http://schemas.microsoft.com/office/drawing/2014/main" id="{2907A3E3-B838-4E88-91FA-4F5E49CEAE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3" name="Text Box 19">
          <a:extLst>
            <a:ext uri="{FF2B5EF4-FFF2-40B4-BE49-F238E27FC236}">
              <a16:creationId xmlns:a16="http://schemas.microsoft.com/office/drawing/2014/main" id="{C4B07CD8-A611-4F1F-9952-DA096269404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4" name="Text Box 16">
          <a:extLst>
            <a:ext uri="{FF2B5EF4-FFF2-40B4-BE49-F238E27FC236}">
              <a16:creationId xmlns:a16="http://schemas.microsoft.com/office/drawing/2014/main" id="{53C223E3-1B18-486C-AE1F-CB566F65D5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5" name="Text Box 16">
          <a:extLst>
            <a:ext uri="{FF2B5EF4-FFF2-40B4-BE49-F238E27FC236}">
              <a16:creationId xmlns:a16="http://schemas.microsoft.com/office/drawing/2014/main" id="{8D37395B-5A24-4BE2-9506-2BDADB834D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6" name="Text Box 17">
          <a:extLst>
            <a:ext uri="{FF2B5EF4-FFF2-40B4-BE49-F238E27FC236}">
              <a16:creationId xmlns:a16="http://schemas.microsoft.com/office/drawing/2014/main" id="{6847E7D4-67A8-4B13-A38F-FED5D8EDE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7" name="Text Box 18">
          <a:extLst>
            <a:ext uri="{FF2B5EF4-FFF2-40B4-BE49-F238E27FC236}">
              <a16:creationId xmlns:a16="http://schemas.microsoft.com/office/drawing/2014/main" id="{F4D7F00B-EFD7-4614-8E1F-5D804627F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8" name="Text Box 19">
          <a:extLst>
            <a:ext uri="{FF2B5EF4-FFF2-40B4-BE49-F238E27FC236}">
              <a16:creationId xmlns:a16="http://schemas.microsoft.com/office/drawing/2014/main" id="{F5DA61CB-8126-4A15-A3AC-9EC534D08F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9" name="Text Box 16">
          <a:extLst>
            <a:ext uri="{FF2B5EF4-FFF2-40B4-BE49-F238E27FC236}">
              <a16:creationId xmlns:a16="http://schemas.microsoft.com/office/drawing/2014/main" id="{AA0E8037-9937-401F-8765-51B904FBE4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10" name="Text Box 17">
          <a:extLst>
            <a:ext uri="{FF2B5EF4-FFF2-40B4-BE49-F238E27FC236}">
              <a16:creationId xmlns:a16="http://schemas.microsoft.com/office/drawing/2014/main" id="{2786F50F-EE2C-4640-A308-130B00D76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15875</xdr:rowOff>
    </xdr:from>
    <xdr:ext cx="95250" cy="171450"/>
    <xdr:sp macro="" textlink="">
      <xdr:nvSpPr>
        <xdr:cNvPr id="4611" name="Text Box 18">
          <a:extLst>
            <a:ext uri="{FF2B5EF4-FFF2-40B4-BE49-F238E27FC236}">
              <a16:creationId xmlns:a16="http://schemas.microsoft.com/office/drawing/2014/main" id="{D66F9ADD-EBF9-4021-8501-8FE627B9E94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2" name="Text Box 16">
          <a:extLst>
            <a:ext uri="{FF2B5EF4-FFF2-40B4-BE49-F238E27FC236}">
              <a16:creationId xmlns:a16="http://schemas.microsoft.com/office/drawing/2014/main" id="{45D6C879-5D84-43A7-896E-CF262923D1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3" name="Text Box 17">
          <a:extLst>
            <a:ext uri="{FF2B5EF4-FFF2-40B4-BE49-F238E27FC236}">
              <a16:creationId xmlns:a16="http://schemas.microsoft.com/office/drawing/2014/main" id="{B5C360DA-1D95-4414-869A-FD029D63A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4" name="Text Box 18">
          <a:extLst>
            <a:ext uri="{FF2B5EF4-FFF2-40B4-BE49-F238E27FC236}">
              <a16:creationId xmlns:a16="http://schemas.microsoft.com/office/drawing/2014/main" id="{B6EBDED9-4E9A-4382-99EA-E930E6743C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5" name="Text Box 19">
          <a:extLst>
            <a:ext uri="{FF2B5EF4-FFF2-40B4-BE49-F238E27FC236}">
              <a16:creationId xmlns:a16="http://schemas.microsoft.com/office/drawing/2014/main" id="{CCD77785-CB9A-40D6-8755-A135CC2FC4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6" name="Text Box 16">
          <a:extLst>
            <a:ext uri="{FF2B5EF4-FFF2-40B4-BE49-F238E27FC236}">
              <a16:creationId xmlns:a16="http://schemas.microsoft.com/office/drawing/2014/main" id="{0B3476E8-5534-4D23-BEA1-D1B455BCFD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7" name="Text Box 16">
          <a:extLst>
            <a:ext uri="{FF2B5EF4-FFF2-40B4-BE49-F238E27FC236}">
              <a16:creationId xmlns:a16="http://schemas.microsoft.com/office/drawing/2014/main" id="{699890E1-AF06-4F25-89AE-8C0ED46482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8" name="Text Box 17">
          <a:extLst>
            <a:ext uri="{FF2B5EF4-FFF2-40B4-BE49-F238E27FC236}">
              <a16:creationId xmlns:a16="http://schemas.microsoft.com/office/drawing/2014/main" id="{D47B4470-E478-4312-9DC7-D1A85EE039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9" name="Text Box 18">
          <a:extLst>
            <a:ext uri="{FF2B5EF4-FFF2-40B4-BE49-F238E27FC236}">
              <a16:creationId xmlns:a16="http://schemas.microsoft.com/office/drawing/2014/main" id="{ECEA4D1F-42EF-47A7-BBAE-B51B0BC52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0" name="Text Box 19">
          <a:extLst>
            <a:ext uri="{FF2B5EF4-FFF2-40B4-BE49-F238E27FC236}">
              <a16:creationId xmlns:a16="http://schemas.microsoft.com/office/drawing/2014/main" id="{1A82F51B-3664-4901-8FBF-894A982235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1" name="Text Box 16">
          <a:extLst>
            <a:ext uri="{FF2B5EF4-FFF2-40B4-BE49-F238E27FC236}">
              <a16:creationId xmlns:a16="http://schemas.microsoft.com/office/drawing/2014/main" id="{63A7DCF9-D368-46BE-AC32-8F5D544B95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2" name="Text Box 17">
          <a:extLst>
            <a:ext uri="{FF2B5EF4-FFF2-40B4-BE49-F238E27FC236}">
              <a16:creationId xmlns:a16="http://schemas.microsoft.com/office/drawing/2014/main" id="{258953DB-8C79-45B9-8F1E-C8C7B00C8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15875</xdr:rowOff>
    </xdr:from>
    <xdr:ext cx="95250" cy="171450"/>
    <xdr:sp macro="" textlink="">
      <xdr:nvSpPr>
        <xdr:cNvPr id="4623" name="Text Box 18">
          <a:extLst>
            <a:ext uri="{FF2B5EF4-FFF2-40B4-BE49-F238E27FC236}">
              <a16:creationId xmlns:a16="http://schemas.microsoft.com/office/drawing/2014/main" id="{B02512CF-0C1D-4363-80F8-86932B21121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4" name="Text Box 16">
          <a:extLst>
            <a:ext uri="{FF2B5EF4-FFF2-40B4-BE49-F238E27FC236}">
              <a16:creationId xmlns:a16="http://schemas.microsoft.com/office/drawing/2014/main" id="{E45BC3B6-7537-4189-B931-AB95C0CFAB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5" name="Text Box 17">
          <a:extLst>
            <a:ext uri="{FF2B5EF4-FFF2-40B4-BE49-F238E27FC236}">
              <a16:creationId xmlns:a16="http://schemas.microsoft.com/office/drawing/2014/main" id="{472B5EE2-878F-4354-87CD-E1FFB9A95B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6" name="Text Box 18">
          <a:extLst>
            <a:ext uri="{FF2B5EF4-FFF2-40B4-BE49-F238E27FC236}">
              <a16:creationId xmlns:a16="http://schemas.microsoft.com/office/drawing/2014/main" id="{3F308F04-CA9B-49D6-95E2-61BF428C42D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7" name="Text Box 19">
          <a:extLst>
            <a:ext uri="{FF2B5EF4-FFF2-40B4-BE49-F238E27FC236}">
              <a16:creationId xmlns:a16="http://schemas.microsoft.com/office/drawing/2014/main" id="{064E9C42-FA2C-47E8-A7DC-A89AD7B9D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8" name="Text Box 16">
          <a:extLst>
            <a:ext uri="{FF2B5EF4-FFF2-40B4-BE49-F238E27FC236}">
              <a16:creationId xmlns:a16="http://schemas.microsoft.com/office/drawing/2014/main" id="{D3BFFE34-7F5D-4888-A0D3-142C84E5C2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29" name="Text Box 16">
          <a:extLst>
            <a:ext uri="{FF2B5EF4-FFF2-40B4-BE49-F238E27FC236}">
              <a16:creationId xmlns:a16="http://schemas.microsoft.com/office/drawing/2014/main" id="{CB6B361F-5D7A-4C3E-BC70-E14162D3F8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0" name="Text Box 17">
          <a:extLst>
            <a:ext uri="{FF2B5EF4-FFF2-40B4-BE49-F238E27FC236}">
              <a16:creationId xmlns:a16="http://schemas.microsoft.com/office/drawing/2014/main" id="{1A3234D5-8ED0-44CD-9601-ABD431E4B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1" name="Text Box 18">
          <a:extLst>
            <a:ext uri="{FF2B5EF4-FFF2-40B4-BE49-F238E27FC236}">
              <a16:creationId xmlns:a16="http://schemas.microsoft.com/office/drawing/2014/main" id="{18D908BB-23F6-4E8B-8FE1-D48FC788BD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2" name="Text Box 19">
          <a:extLst>
            <a:ext uri="{FF2B5EF4-FFF2-40B4-BE49-F238E27FC236}">
              <a16:creationId xmlns:a16="http://schemas.microsoft.com/office/drawing/2014/main" id="{D3A9F126-BBFE-4245-9805-0577C572F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3" name="Text Box 16">
          <a:extLst>
            <a:ext uri="{FF2B5EF4-FFF2-40B4-BE49-F238E27FC236}">
              <a16:creationId xmlns:a16="http://schemas.microsoft.com/office/drawing/2014/main" id="{8A1BD51F-C5AB-4E14-8CC2-CEEAEF5328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4" name="Text Box 17">
          <a:extLst>
            <a:ext uri="{FF2B5EF4-FFF2-40B4-BE49-F238E27FC236}">
              <a16:creationId xmlns:a16="http://schemas.microsoft.com/office/drawing/2014/main" id="{3767D0B3-08B0-4DF0-8765-D4D378FCBB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15875</xdr:rowOff>
    </xdr:from>
    <xdr:ext cx="95250" cy="171450"/>
    <xdr:sp macro="" textlink="">
      <xdr:nvSpPr>
        <xdr:cNvPr id="4635" name="Text Box 18">
          <a:extLst>
            <a:ext uri="{FF2B5EF4-FFF2-40B4-BE49-F238E27FC236}">
              <a16:creationId xmlns:a16="http://schemas.microsoft.com/office/drawing/2014/main" id="{0C49D5F2-1DF5-4577-9132-D7469A0D2A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6" name="Text Box 16">
          <a:extLst>
            <a:ext uri="{FF2B5EF4-FFF2-40B4-BE49-F238E27FC236}">
              <a16:creationId xmlns:a16="http://schemas.microsoft.com/office/drawing/2014/main" id="{F8260098-320B-4CD1-BB4F-E2EAF3B7D68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7" name="Text Box 17">
          <a:extLst>
            <a:ext uri="{FF2B5EF4-FFF2-40B4-BE49-F238E27FC236}">
              <a16:creationId xmlns:a16="http://schemas.microsoft.com/office/drawing/2014/main" id="{7914D9E5-4D34-4009-80C9-EE10148CCA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8" name="Text Box 18">
          <a:extLst>
            <a:ext uri="{FF2B5EF4-FFF2-40B4-BE49-F238E27FC236}">
              <a16:creationId xmlns:a16="http://schemas.microsoft.com/office/drawing/2014/main" id="{68A3E1D4-4C6B-4D83-925A-1F1CC20155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9" name="Text Box 19">
          <a:extLst>
            <a:ext uri="{FF2B5EF4-FFF2-40B4-BE49-F238E27FC236}">
              <a16:creationId xmlns:a16="http://schemas.microsoft.com/office/drawing/2014/main" id="{654A1A9C-C0EF-4CC0-B9F6-A83C0E1E6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40" name="Text Box 16">
          <a:extLst>
            <a:ext uri="{FF2B5EF4-FFF2-40B4-BE49-F238E27FC236}">
              <a16:creationId xmlns:a16="http://schemas.microsoft.com/office/drawing/2014/main" id="{DE22EB61-0DCF-48CD-B37A-A3CFECA1A0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1" name="Text Box 16">
          <a:extLst>
            <a:ext uri="{FF2B5EF4-FFF2-40B4-BE49-F238E27FC236}">
              <a16:creationId xmlns:a16="http://schemas.microsoft.com/office/drawing/2014/main" id="{0F1F57A0-6F5F-4009-AD3F-1F64EB61CA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2" name="Text Box 17">
          <a:extLst>
            <a:ext uri="{FF2B5EF4-FFF2-40B4-BE49-F238E27FC236}">
              <a16:creationId xmlns:a16="http://schemas.microsoft.com/office/drawing/2014/main" id="{40364C9D-A6D0-49D9-AD68-030B6B1E9F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3" name="Text Box 18">
          <a:extLst>
            <a:ext uri="{FF2B5EF4-FFF2-40B4-BE49-F238E27FC236}">
              <a16:creationId xmlns:a16="http://schemas.microsoft.com/office/drawing/2014/main" id="{58910CEF-4BB1-4FF8-8F15-03A2735F2D7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4" name="Text Box 19">
          <a:extLst>
            <a:ext uri="{FF2B5EF4-FFF2-40B4-BE49-F238E27FC236}">
              <a16:creationId xmlns:a16="http://schemas.microsoft.com/office/drawing/2014/main" id="{932F776A-897E-40B0-925A-31F7C73029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5" name="Text Box 16">
          <a:extLst>
            <a:ext uri="{FF2B5EF4-FFF2-40B4-BE49-F238E27FC236}">
              <a16:creationId xmlns:a16="http://schemas.microsoft.com/office/drawing/2014/main" id="{741E927E-D138-4F34-8A38-443CDD4E301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6" name="Text Box 17">
          <a:extLst>
            <a:ext uri="{FF2B5EF4-FFF2-40B4-BE49-F238E27FC236}">
              <a16:creationId xmlns:a16="http://schemas.microsoft.com/office/drawing/2014/main" id="{C6CC5275-543F-4988-9266-3CDD46893C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15875</xdr:rowOff>
    </xdr:from>
    <xdr:ext cx="95250" cy="171450"/>
    <xdr:sp macro="" textlink="">
      <xdr:nvSpPr>
        <xdr:cNvPr id="4647" name="Text Box 18">
          <a:extLst>
            <a:ext uri="{FF2B5EF4-FFF2-40B4-BE49-F238E27FC236}">
              <a16:creationId xmlns:a16="http://schemas.microsoft.com/office/drawing/2014/main" id="{B8093653-F36A-47C4-8DB0-5C96250FD0C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8" name="Text Box 16">
          <a:extLst>
            <a:ext uri="{FF2B5EF4-FFF2-40B4-BE49-F238E27FC236}">
              <a16:creationId xmlns:a16="http://schemas.microsoft.com/office/drawing/2014/main" id="{165C14A6-8B5D-44AC-82B6-DEA607D0A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9" name="Text Box 17">
          <a:extLst>
            <a:ext uri="{FF2B5EF4-FFF2-40B4-BE49-F238E27FC236}">
              <a16:creationId xmlns:a16="http://schemas.microsoft.com/office/drawing/2014/main" id="{6FB40E61-A63C-493A-A387-7AD038994E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0" name="Text Box 18">
          <a:extLst>
            <a:ext uri="{FF2B5EF4-FFF2-40B4-BE49-F238E27FC236}">
              <a16:creationId xmlns:a16="http://schemas.microsoft.com/office/drawing/2014/main" id="{BD8E483E-16FF-4203-9C76-FDC3AC1085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1" name="Text Box 19">
          <a:extLst>
            <a:ext uri="{FF2B5EF4-FFF2-40B4-BE49-F238E27FC236}">
              <a16:creationId xmlns:a16="http://schemas.microsoft.com/office/drawing/2014/main" id="{76C6A507-926B-4532-A412-10167523B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2" name="Text Box 16">
          <a:extLst>
            <a:ext uri="{FF2B5EF4-FFF2-40B4-BE49-F238E27FC236}">
              <a16:creationId xmlns:a16="http://schemas.microsoft.com/office/drawing/2014/main" id="{B8C6EDE2-E30D-4F1C-8F4D-5AC141AA76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3" name="Text Box 16">
          <a:extLst>
            <a:ext uri="{FF2B5EF4-FFF2-40B4-BE49-F238E27FC236}">
              <a16:creationId xmlns:a16="http://schemas.microsoft.com/office/drawing/2014/main" id="{0B30EA1E-AB67-46AB-92EA-693C13BA98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4" name="Text Box 17">
          <a:extLst>
            <a:ext uri="{FF2B5EF4-FFF2-40B4-BE49-F238E27FC236}">
              <a16:creationId xmlns:a16="http://schemas.microsoft.com/office/drawing/2014/main" id="{A716CB0F-1034-4534-82A2-A2E155C053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5" name="Text Box 18">
          <a:extLst>
            <a:ext uri="{FF2B5EF4-FFF2-40B4-BE49-F238E27FC236}">
              <a16:creationId xmlns:a16="http://schemas.microsoft.com/office/drawing/2014/main" id="{94AA1926-A497-4BA8-80E3-72ECC9EE89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6" name="Text Box 19">
          <a:extLst>
            <a:ext uri="{FF2B5EF4-FFF2-40B4-BE49-F238E27FC236}">
              <a16:creationId xmlns:a16="http://schemas.microsoft.com/office/drawing/2014/main" id="{E328D4C9-CE18-4242-9E5D-0E003EF05D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7" name="Text Box 16">
          <a:extLst>
            <a:ext uri="{FF2B5EF4-FFF2-40B4-BE49-F238E27FC236}">
              <a16:creationId xmlns:a16="http://schemas.microsoft.com/office/drawing/2014/main" id="{B40BA763-44E4-4EBB-80CD-89A616BAE3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8" name="Text Box 17">
          <a:extLst>
            <a:ext uri="{FF2B5EF4-FFF2-40B4-BE49-F238E27FC236}">
              <a16:creationId xmlns:a16="http://schemas.microsoft.com/office/drawing/2014/main" id="{A67403ED-AC5B-4183-B721-A295D05C64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4659" name="Text Box 18">
          <a:extLst>
            <a:ext uri="{FF2B5EF4-FFF2-40B4-BE49-F238E27FC236}">
              <a16:creationId xmlns:a16="http://schemas.microsoft.com/office/drawing/2014/main" id="{1D4D004C-0AF6-489B-907B-895C19DBDDA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0" name="Text Box 16">
          <a:extLst>
            <a:ext uri="{FF2B5EF4-FFF2-40B4-BE49-F238E27FC236}">
              <a16:creationId xmlns:a16="http://schemas.microsoft.com/office/drawing/2014/main" id="{CE3DFA31-9356-42C2-B45E-CC50DDDD53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1" name="Text Box 17">
          <a:extLst>
            <a:ext uri="{FF2B5EF4-FFF2-40B4-BE49-F238E27FC236}">
              <a16:creationId xmlns:a16="http://schemas.microsoft.com/office/drawing/2014/main" id="{FD93C522-70DD-420A-A6FA-02DA618A08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2" name="Text Box 18">
          <a:extLst>
            <a:ext uri="{FF2B5EF4-FFF2-40B4-BE49-F238E27FC236}">
              <a16:creationId xmlns:a16="http://schemas.microsoft.com/office/drawing/2014/main" id="{B1E28BE8-A134-4FA5-B2B8-993C47D3DF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3" name="Text Box 19">
          <a:extLst>
            <a:ext uri="{FF2B5EF4-FFF2-40B4-BE49-F238E27FC236}">
              <a16:creationId xmlns:a16="http://schemas.microsoft.com/office/drawing/2014/main" id="{477491A7-DFC8-41D9-AAA9-D440EEFF82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4" name="Text Box 16">
          <a:extLst>
            <a:ext uri="{FF2B5EF4-FFF2-40B4-BE49-F238E27FC236}">
              <a16:creationId xmlns:a16="http://schemas.microsoft.com/office/drawing/2014/main" id="{8F807375-AECF-4F21-BC40-51319EE44A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5" name="Text Box 16">
          <a:extLst>
            <a:ext uri="{FF2B5EF4-FFF2-40B4-BE49-F238E27FC236}">
              <a16:creationId xmlns:a16="http://schemas.microsoft.com/office/drawing/2014/main" id="{22858587-9C2C-48E1-9324-E2337F5A59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6" name="Text Box 17">
          <a:extLst>
            <a:ext uri="{FF2B5EF4-FFF2-40B4-BE49-F238E27FC236}">
              <a16:creationId xmlns:a16="http://schemas.microsoft.com/office/drawing/2014/main" id="{BC7C1C95-C754-4BDC-9F4B-599964C8A2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7" name="Text Box 18">
          <a:extLst>
            <a:ext uri="{FF2B5EF4-FFF2-40B4-BE49-F238E27FC236}">
              <a16:creationId xmlns:a16="http://schemas.microsoft.com/office/drawing/2014/main" id="{7A031196-777E-4A9E-993A-4D13390F0F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8" name="Text Box 19">
          <a:extLst>
            <a:ext uri="{FF2B5EF4-FFF2-40B4-BE49-F238E27FC236}">
              <a16:creationId xmlns:a16="http://schemas.microsoft.com/office/drawing/2014/main" id="{5EC624DA-FE3D-4925-ABAF-8343BA7DE6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9" name="Text Box 16">
          <a:extLst>
            <a:ext uri="{FF2B5EF4-FFF2-40B4-BE49-F238E27FC236}">
              <a16:creationId xmlns:a16="http://schemas.microsoft.com/office/drawing/2014/main" id="{E87D152C-955C-4A54-8F34-6BB63545AE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70" name="Text Box 17">
          <a:extLst>
            <a:ext uri="{FF2B5EF4-FFF2-40B4-BE49-F238E27FC236}">
              <a16:creationId xmlns:a16="http://schemas.microsoft.com/office/drawing/2014/main" id="{570172A4-ED9F-4114-A028-924ED767FD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15875</xdr:rowOff>
    </xdr:from>
    <xdr:ext cx="95250" cy="171450"/>
    <xdr:sp macro="" textlink="">
      <xdr:nvSpPr>
        <xdr:cNvPr id="4671" name="Text Box 18">
          <a:extLst>
            <a:ext uri="{FF2B5EF4-FFF2-40B4-BE49-F238E27FC236}">
              <a16:creationId xmlns:a16="http://schemas.microsoft.com/office/drawing/2014/main" id="{D6C4C5F3-25BB-4219-B1A6-2C6D94F5807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2" name="Text Box 16">
          <a:extLst>
            <a:ext uri="{FF2B5EF4-FFF2-40B4-BE49-F238E27FC236}">
              <a16:creationId xmlns:a16="http://schemas.microsoft.com/office/drawing/2014/main" id="{94C965E0-C681-478A-B17C-672B10D3609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3" name="Text Box 17">
          <a:extLst>
            <a:ext uri="{FF2B5EF4-FFF2-40B4-BE49-F238E27FC236}">
              <a16:creationId xmlns:a16="http://schemas.microsoft.com/office/drawing/2014/main" id="{FF0CD362-69CD-493D-9FFA-08296A5811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4" name="Text Box 18">
          <a:extLst>
            <a:ext uri="{FF2B5EF4-FFF2-40B4-BE49-F238E27FC236}">
              <a16:creationId xmlns:a16="http://schemas.microsoft.com/office/drawing/2014/main" id="{645F3213-3CD9-41B0-9417-5C4A20B66F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5" name="Text Box 19">
          <a:extLst>
            <a:ext uri="{FF2B5EF4-FFF2-40B4-BE49-F238E27FC236}">
              <a16:creationId xmlns:a16="http://schemas.microsoft.com/office/drawing/2014/main" id="{36FEBE61-5A52-4808-BC41-7818E52544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6" name="Text Box 16">
          <a:extLst>
            <a:ext uri="{FF2B5EF4-FFF2-40B4-BE49-F238E27FC236}">
              <a16:creationId xmlns:a16="http://schemas.microsoft.com/office/drawing/2014/main" id="{BED47754-EAD3-414F-98F2-49205BA1B1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7" name="Text Box 16">
          <a:extLst>
            <a:ext uri="{FF2B5EF4-FFF2-40B4-BE49-F238E27FC236}">
              <a16:creationId xmlns:a16="http://schemas.microsoft.com/office/drawing/2014/main" id="{82271784-7381-4845-905C-8520B4A435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8" name="Text Box 17">
          <a:extLst>
            <a:ext uri="{FF2B5EF4-FFF2-40B4-BE49-F238E27FC236}">
              <a16:creationId xmlns:a16="http://schemas.microsoft.com/office/drawing/2014/main" id="{E6FFD5A7-C670-496F-97AF-CC04E4976C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9" name="Text Box 18">
          <a:extLst>
            <a:ext uri="{FF2B5EF4-FFF2-40B4-BE49-F238E27FC236}">
              <a16:creationId xmlns:a16="http://schemas.microsoft.com/office/drawing/2014/main" id="{10518AC9-7162-4F96-861D-785C756135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0" name="Text Box 19">
          <a:extLst>
            <a:ext uri="{FF2B5EF4-FFF2-40B4-BE49-F238E27FC236}">
              <a16:creationId xmlns:a16="http://schemas.microsoft.com/office/drawing/2014/main" id="{70996DA9-FE58-4FE6-899E-BE6B1B1A43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1" name="Text Box 16">
          <a:extLst>
            <a:ext uri="{FF2B5EF4-FFF2-40B4-BE49-F238E27FC236}">
              <a16:creationId xmlns:a16="http://schemas.microsoft.com/office/drawing/2014/main" id="{EB09A527-5E25-4EAA-BA4D-862A24B789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2" name="Text Box 17">
          <a:extLst>
            <a:ext uri="{FF2B5EF4-FFF2-40B4-BE49-F238E27FC236}">
              <a16:creationId xmlns:a16="http://schemas.microsoft.com/office/drawing/2014/main" id="{CEEC337B-EDE6-4505-B3B2-D4A833284E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15875</xdr:rowOff>
    </xdr:from>
    <xdr:ext cx="95250" cy="171450"/>
    <xdr:sp macro="" textlink="">
      <xdr:nvSpPr>
        <xdr:cNvPr id="4683" name="Text Box 18">
          <a:extLst>
            <a:ext uri="{FF2B5EF4-FFF2-40B4-BE49-F238E27FC236}">
              <a16:creationId xmlns:a16="http://schemas.microsoft.com/office/drawing/2014/main" id="{19D188D0-8FDB-4357-AB56-E159E0A3556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4" name="Text Box 16">
          <a:extLst>
            <a:ext uri="{FF2B5EF4-FFF2-40B4-BE49-F238E27FC236}">
              <a16:creationId xmlns:a16="http://schemas.microsoft.com/office/drawing/2014/main" id="{76EADEA3-7440-475E-9C79-F8046A8E82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5" name="Text Box 17">
          <a:extLst>
            <a:ext uri="{FF2B5EF4-FFF2-40B4-BE49-F238E27FC236}">
              <a16:creationId xmlns:a16="http://schemas.microsoft.com/office/drawing/2014/main" id="{F79F14A2-1807-44A7-B513-8D77699E749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6" name="Text Box 18">
          <a:extLst>
            <a:ext uri="{FF2B5EF4-FFF2-40B4-BE49-F238E27FC236}">
              <a16:creationId xmlns:a16="http://schemas.microsoft.com/office/drawing/2014/main" id="{EE95CE10-506D-4A3D-A248-E94947D90A0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7" name="Text Box 19">
          <a:extLst>
            <a:ext uri="{FF2B5EF4-FFF2-40B4-BE49-F238E27FC236}">
              <a16:creationId xmlns:a16="http://schemas.microsoft.com/office/drawing/2014/main" id="{DBFB7DCF-75A7-4360-B126-898917D4D6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8" name="Text Box 16">
          <a:extLst>
            <a:ext uri="{FF2B5EF4-FFF2-40B4-BE49-F238E27FC236}">
              <a16:creationId xmlns:a16="http://schemas.microsoft.com/office/drawing/2014/main" id="{00A6DCE7-0D46-41BD-923E-2B918567FC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89" name="Text Box 16">
          <a:extLst>
            <a:ext uri="{FF2B5EF4-FFF2-40B4-BE49-F238E27FC236}">
              <a16:creationId xmlns:a16="http://schemas.microsoft.com/office/drawing/2014/main" id="{D18B405E-830D-4134-8C2F-0A1D4D1B6F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0" name="Text Box 17">
          <a:extLst>
            <a:ext uri="{FF2B5EF4-FFF2-40B4-BE49-F238E27FC236}">
              <a16:creationId xmlns:a16="http://schemas.microsoft.com/office/drawing/2014/main" id="{CE8D91A8-3750-408A-BD63-28B031DA55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1" name="Text Box 18">
          <a:extLst>
            <a:ext uri="{FF2B5EF4-FFF2-40B4-BE49-F238E27FC236}">
              <a16:creationId xmlns:a16="http://schemas.microsoft.com/office/drawing/2014/main" id="{717D8790-1683-40C1-9FA7-845640326F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2" name="Text Box 19">
          <a:extLst>
            <a:ext uri="{FF2B5EF4-FFF2-40B4-BE49-F238E27FC236}">
              <a16:creationId xmlns:a16="http://schemas.microsoft.com/office/drawing/2014/main" id="{C33BC641-45EC-4C15-9C5A-0A09C0315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3" name="Text Box 16">
          <a:extLst>
            <a:ext uri="{FF2B5EF4-FFF2-40B4-BE49-F238E27FC236}">
              <a16:creationId xmlns:a16="http://schemas.microsoft.com/office/drawing/2014/main" id="{EB3D2BE5-9CB5-4E38-AEF7-209819D333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4" name="Text Box 17">
          <a:extLst>
            <a:ext uri="{FF2B5EF4-FFF2-40B4-BE49-F238E27FC236}">
              <a16:creationId xmlns:a16="http://schemas.microsoft.com/office/drawing/2014/main" id="{71F061DA-58C3-469B-AAC4-D2172AC431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15875</xdr:rowOff>
    </xdr:from>
    <xdr:ext cx="95250" cy="171450"/>
    <xdr:sp macro="" textlink="">
      <xdr:nvSpPr>
        <xdr:cNvPr id="4695" name="Text Box 18">
          <a:extLst>
            <a:ext uri="{FF2B5EF4-FFF2-40B4-BE49-F238E27FC236}">
              <a16:creationId xmlns:a16="http://schemas.microsoft.com/office/drawing/2014/main" id="{BEA45A8B-1886-4B8A-9AE0-91214A8C1B1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6" name="Text Box 16">
          <a:extLst>
            <a:ext uri="{FF2B5EF4-FFF2-40B4-BE49-F238E27FC236}">
              <a16:creationId xmlns:a16="http://schemas.microsoft.com/office/drawing/2014/main" id="{B610E18C-C6FA-4AB7-A511-012A4B7F9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7" name="Text Box 17">
          <a:extLst>
            <a:ext uri="{FF2B5EF4-FFF2-40B4-BE49-F238E27FC236}">
              <a16:creationId xmlns:a16="http://schemas.microsoft.com/office/drawing/2014/main" id="{CB6BE9A2-6B99-44AE-B9DF-931C523EB4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8" name="Text Box 18">
          <a:extLst>
            <a:ext uri="{FF2B5EF4-FFF2-40B4-BE49-F238E27FC236}">
              <a16:creationId xmlns:a16="http://schemas.microsoft.com/office/drawing/2014/main" id="{86454930-F6D6-4C75-88CA-9125C1D9719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9" name="Text Box 19">
          <a:extLst>
            <a:ext uri="{FF2B5EF4-FFF2-40B4-BE49-F238E27FC236}">
              <a16:creationId xmlns:a16="http://schemas.microsoft.com/office/drawing/2014/main" id="{E7025E5F-BD82-465B-A7F8-86BAA3F7ED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700" name="Text Box 16">
          <a:extLst>
            <a:ext uri="{FF2B5EF4-FFF2-40B4-BE49-F238E27FC236}">
              <a16:creationId xmlns:a16="http://schemas.microsoft.com/office/drawing/2014/main" id="{6B486CAE-2966-4E9C-B368-190E5C2DB23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1" name="Text Box 16">
          <a:extLst>
            <a:ext uri="{FF2B5EF4-FFF2-40B4-BE49-F238E27FC236}">
              <a16:creationId xmlns:a16="http://schemas.microsoft.com/office/drawing/2014/main" id="{5ED723E9-7BC7-410E-9685-E95E96F674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2" name="Text Box 17">
          <a:extLst>
            <a:ext uri="{FF2B5EF4-FFF2-40B4-BE49-F238E27FC236}">
              <a16:creationId xmlns:a16="http://schemas.microsoft.com/office/drawing/2014/main" id="{F9EADC42-CA88-47ED-90D3-B3C3FB3888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3" name="Text Box 18">
          <a:extLst>
            <a:ext uri="{FF2B5EF4-FFF2-40B4-BE49-F238E27FC236}">
              <a16:creationId xmlns:a16="http://schemas.microsoft.com/office/drawing/2014/main" id="{3B02A76F-5B2C-4A3E-B729-AC79B801AB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4" name="Text Box 19">
          <a:extLst>
            <a:ext uri="{FF2B5EF4-FFF2-40B4-BE49-F238E27FC236}">
              <a16:creationId xmlns:a16="http://schemas.microsoft.com/office/drawing/2014/main" id="{771EFF7C-2FFC-4181-AB4D-04A9C9F431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5" name="Text Box 16">
          <a:extLst>
            <a:ext uri="{FF2B5EF4-FFF2-40B4-BE49-F238E27FC236}">
              <a16:creationId xmlns:a16="http://schemas.microsoft.com/office/drawing/2014/main" id="{11E3603C-0C76-4112-A930-D585364C85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6" name="Text Box 17">
          <a:extLst>
            <a:ext uri="{FF2B5EF4-FFF2-40B4-BE49-F238E27FC236}">
              <a16:creationId xmlns:a16="http://schemas.microsoft.com/office/drawing/2014/main" id="{52DF93B7-2558-48CB-8B64-591F05ACA7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15875</xdr:rowOff>
    </xdr:from>
    <xdr:ext cx="95250" cy="171450"/>
    <xdr:sp macro="" textlink="">
      <xdr:nvSpPr>
        <xdr:cNvPr id="4707" name="Text Box 18">
          <a:extLst>
            <a:ext uri="{FF2B5EF4-FFF2-40B4-BE49-F238E27FC236}">
              <a16:creationId xmlns:a16="http://schemas.microsoft.com/office/drawing/2014/main" id="{3280F3B7-DE79-4548-B50E-098C68FFC43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8" name="Text Box 16">
          <a:extLst>
            <a:ext uri="{FF2B5EF4-FFF2-40B4-BE49-F238E27FC236}">
              <a16:creationId xmlns:a16="http://schemas.microsoft.com/office/drawing/2014/main" id="{71121A41-24D3-4D2F-9931-A363413697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9" name="Text Box 17">
          <a:extLst>
            <a:ext uri="{FF2B5EF4-FFF2-40B4-BE49-F238E27FC236}">
              <a16:creationId xmlns:a16="http://schemas.microsoft.com/office/drawing/2014/main" id="{B5189354-B389-4705-BD8E-8F46236EFC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0" name="Text Box 18">
          <a:extLst>
            <a:ext uri="{FF2B5EF4-FFF2-40B4-BE49-F238E27FC236}">
              <a16:creationId xmlns:a16="http://schemas.microsoft.com/office/drawing/2014/main" id="{075F11BB-2966-4C68-A697-254879F766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1" name="Text Box 19">
          <a:extLst>
            <a:ext uri="{FF2B5EF4-FFF2-40B4-BE49-F238E27FC236}">
              <a16:creationId xmlns:a16="http://schemas.microsoft.com/office/drawing/2014/main" id="{71CE7BC8-50AB-454A-B26A-F4897880F9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2" name="Text Box 16">
          <a:extLst>
            <a:ext uri="{FF2B5EF4-FFF2-40B4-BE49-F238E27FC236}">
              <a16:creationId xmlns:a16="http://schemas.microsoft.com/office/drawing/2014/main" id="{B1AD9690-D606-4BA3-8F37-49F81C1655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3" name="Text Box 16">
          <a:extLst>
            <a:ext uri="{FF2B5EF4-FFF2-40B4-BE49-F238E27FC236}">
              <a16:creationId xmlns:a16="http://schemas.microsoft.com/office/drawing/2014/main" id="{66B05270-0E71-4F9E-BBCB-AE87ACB2DE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4" name="Text Box 17">
          <a:extLst>
            <a:ext uri="{FF2B5EF4-FFF2-40B4-BE49-F238E27FC236}">
              <a16:creationId xmlns:a16="http://schemas.microsoft.com/office/drawing/2014/main" id="{525B89EE-B6EA-4912-A13F-832E2A0893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5" name="Text Box 18">
          <a:extLst>
            <a:ext uri="{FF2B5EF4-FFF2-40B4-BE49-F238E27FC236}">
              <a16:creationId xmlns:a16="http://schemas.microsoft.com/office/drawing/2014/main" id="{954AB6BF-8F71-46F8-9F00-C744D974C2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6" name="Text Box 19">
          <a:extLst>
            <a:ext uri="{FF2B5EF4-FFF2-40B4-BE49-F238E27FC236}">
              <a16:creationId xmlns:a16="http://schemas.microsoft.com/office/drawing/2014/main" id="{5A52712D-CCBA-483F-A8CB-669965910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7" name="Text Box 16">
          <a:extLst>
            <a:ext uri="{FF2B5EF4-FFF2-40B4-BE49-F238E27FC236}">
              <a16:creationId xmlns:a16="http://schemas.microsoft.com/office/drawing/2014/main" id="{42EBD27A-9F46-4736-A545-16F86BD099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8" name="Text Box 17">
          <a:extLst>
            <a:ext uri="{FF2B5EF4-FFF2-40B4-BE49-F238E27FC236}">
              <a16:creationId xmlns:a16="http://schemas.microsoft.com/office/drawing/2014/main" id="{74376BFC-9739-4261-992C-89C9B9CF63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15875</xdr:rowOff>
    </xdr:from>
    <xdr:ext cx="95250" cy="171450"/>
    <xdr:sp macro="" textlink="">
      <xdr:nvSpPr>
        <xdr:cNvPr id="4719" name="Text Box 18">
          <a:extLst>
            <a:ext uri="{FF2B5EF4-FFF2-40B4-BE49-F238E27FC236}">
              <a16:creationId xmlns:a16="http://schemas.microsoft.com/office/drawing/2014/main" id="{88E0BF87-735A-45F8-8F93-C65B26FC4BC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0" name="Text Box 16">
          <a:extLst>
            <a:ext uri="{FF2B5EF4-FFF2-40B4-BE49-F238E27FC236}">
              <a16:creationId xmlns:a16="http://schemas.microsoft.com/office/drawing/2014/main" id="{09E1EE9D-8961-4AEE-8B84-AB50BC94AFF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1" name="Text Box 17">
          <a:extLst>
            <a:ext uri="{FF2B5EF4-FFF2-40B4-BE49-F238E27FC236}">
              <a16:creationId xmlns:a16="http://schemas.microsoft.com/office/drawing/2014/main" id="{DA97CC52-7C23-4524-AE86-CD076FB1D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2" name="Text Box 18">
          <a:extLst>
            <a:ext uri="{FF2B5EF4-FFF2-40B4-BE49-F238E27FC236}">
              <a16:creationId xmlns:a16="http://schemas.microsoft.com/office/drawing/2014/main" id="{16E63C62-375B-4928-A85D-677FD184DE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3" name="Text Box 19">
          <a:extLst>
            <a:ext uri="{FF2B5EF4-FFF2-40B4-BE49-F238E27FC236}">
              <a16:creationId xmlns:a16="http://schemas.microsoft.com/office/drawing/2014/main" id="{4FA07A9A-182D-4CF7-A2B4-85EEAE1204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4" name="Text Box 16">
          <a:extLst>
            <a:ext uri="{FF2B5EF4-FFF2-40B4-BE49-F238E27FC236}">
              <a16:creationId xmlns:a16="http://schemas.microsoft.com/office/drawing/2014/main" id="{AA48476A-D890-493D-95A4-B71C71EC02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5" name="Text Box 16">
          <a:extLst>
            <a:ext uri="{FF2B5EF4-FFF2-40B4-BE49-F238E27FC236}">
              <a16:creationId xmlns:a16="http://schemas.microsoft.com/office/drawing/2014/main" id="{6A9BD52D-D6FC-4553-979D-8F76E3199C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6" name="Text Box 17">
          <a:extLst>
            <a:ext uri="{FF2B5EF4-FFF2-40B4-BE49-F238E27FC236}">
              <a16:creationId xmlns:a16="http://schemas.microsoft.com/office/drawing/2014/main" id="{231D08A0-A25F-4280-AC85-0E60A3AB0A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7" name="Text Box 18">
          <a:extLst>
            <a:ext uri="{FF2B5EF4-FFF2-40B4-BE49-F238E27FC236}">
              <a16:creationId xmlns:a16="http://schemas.microsoft.com/office/drawing/2014/main" id="{A7E0BA02-A8A9-4740-BAAB-1E18017770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8" name="Text Box 19">
          <a:extLst>
            <a:ext uri="{FF2B5EF4-FFF2-40B4-BE49-F238E27FC236}">
              <a16:creationId xmlns:a16="http://schemas.microsoft.com/office/drawing/2014/main" id="{39706719-328A-4CBF-B24C-B1754AFF5FE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9" name="Text Box 16">
          <a:extLst>
            <a:ext uri="{FF2B5EF4-FFF2-40B4-BE49-F238E27FC236}">
              <a16:creationId xmlns:a16="http://schemas.microsoft.com/office/drawing/2014/main" id="{A9B36D73-DF29-41B9-B371-63365650FC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30" name="Text Box 17">
          <a:extLst>
            <a:ext uri="{FF2B5EF4-FFF2-40B4-BE49-F238E27FC236}">
              <a16:creationId xmlns:a16="http://schemas.microsoft.com/office/drawing/2014/main" id="{621AA539-4725-4F2B-9ABF-B171A9FE94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4731" name="Text Box 18">
          <a:extLst>
            <a:ext uri="{FF2B5EF4-FFF2-40B4-BE49-F238E27FC236}">
              <a16:creationId xmlns:a16="http://schemas.microsoft.com/office/drawing/2014/main" id="{4F11B457-6C7D-4072-9D04-1C8364508C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2" name="Text Box 16">
          <a:extLst>
            <a:ext uri="{FF2B5EF4-FFF2-40B4-BE49-F238E27FC236}">
              <a16:creationId xmlns:a16="http://schemas.microsoft.com/office/drawing/2014/main" id="{3FC39A98-E5C4-44F2-ABB0-4D96F54C84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3" name="Text Box 17">
          <a:extLst>
            <a:ext uri="{FF2B5EF4-FFF2-40B4-BE49-F238E27FC236}">
              <a16:creationId xmlns:a16="http://schemas.microsoft.com/office/drawing/2014/main" id="{3EA9030B-DDFD-48B5-8E3C-23CBBE6B44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4" name="Text Box 18">
          <a:extLst>
            <a:ext uri="{FF2B5EF4-FFF2-40B4-BE49-F238E27FC236}">
              <a16:creationId xmlns:a16="http://schemas.microsoft.com/office/drawing/2014/main" id="{5A352C4B-6CCE-4C39-9885-851E584888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5" name="Text Box 19">
          <a:extLst>
            <a:ext uri="{FF2B5EF4-FFF2-40B4-BE49-F238E27FC236}">
              <a16:creationId xmlns:a16="http://schemas.microsoft.com/office/drawing/2014/main" id="{8A4890C1-C3CC-44F3-A3E1-154831FCA2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6" name="Text Box 16">
          <a:extLst>
            <a:ext uri="{FF2B5EF4-FFF2-40B4-BE49-F238E27FC236}">
              <a16:creationId xmlns:a16="http://schemas.microsoft.com/office/drawing/2014/main" id="{B2BCD5D3-6CA6-4D6D-BA0D-A78E36E8C5B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7" name="Text Box 16">
          <a:extLst>
            <a:ext uri="{FF2B5EF4-FFF2-40B4-BE49-F238E27FC236}">
              <a16:creationId xmlns:a16="http://schemas.microsoft.com/office/drawing/2014/main" id="{3F891904-283B-41F2-B020-8E392B1E12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8" name="Text Box 17">
          <a:extLst>
            <a:ext uri="{FF2B5EF4-FFF2-40B4-BE49-F238E27FC236}">
              <a16:creationId xmlns:a16="http://schemas.microsoft.com/office/drawing/2014/main" id="{908E1F4D-A257-408B-8416-15CAF947DB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9" name="Text Box 18">
          <a:extLst>
            <a:ext uri="{FF2B5EF4-FFF2-40B4-BE49-F238E27FC236}">
              <a16:creationId xmlns:a16="http://schemas.microsoft.com/office/drawing/2014/main" id="{7B5EF2F2-6ABF-425D-B636-FA11780CE6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0" name="Text Box 19">
          <a:extLst>
            <a:ext uri="{FF2B5EF4-FFF2-40B4-BE49-F238E27FC236}">
              <a16:creationId xmlns:a16="http://schemas.microsoft.com/office/drawing/2014/main" id="{B314AF0A-EC2B-41AB-9931-4B6C0D81AE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1" name="Text Box 16">
          <a:extLst>
            <a:ext uri="{FF2B5EF4-FFF2-40B4-BE49-F238E27FC236}">
              <a16:creationId xmlns:a16="http://schemas.microsoft.com/office/drawing/2014/main" id="{A0638992-A82D-4EEB-B919-421099E72E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2" name="Text Box 17">
          <a:extLst>
            <a:ext uri="{FF2B5EF4-FFF2-40B4-BE49-F238E27FC236}">
              <a16:creationId xmlns:a16="http://schemas.microsoft.com/office/drawing/2014/main" id="{10A020F6-0D71-4A88-B6CA-A0F941C6F4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15875</xdr:rowOff>
    </xdr:from>
    <xdr:ext cx="95250" cy="171450"/>
    <xdr:sp macro="" textlink="">
      <xdr:nvSpPr>
        <xdr:cNvPr id="4743" name="Text Box 18">
          <a:extLst>
            <a:ext uri="{FF2B5EF4-FFF2-40B4-BE49-F238E27FC236}">
              <a16:creationId xmlns:a16="http://schemas.microsoft.com/office/drawing/2014/main" id="{A0FE720D-3A59-4BB8-9766-D24660ADDB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4" name="Text Box 16">
          <a:extLst>
            <a:ext uri="{FF2B5EF4-FFF2-40B4-BE49-F238E27FC236}">
              <a16:creationId xmlns:a16="http://schemas.microsoft.com/office/drawing/2014/main" id="{A5BF8548-825A-40E9-A8B8-B9AA7E9EF2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5" name="Text Box 17">
          <a:extLst>
            <a:ext uri="{FF2B5EF4-FFF2-40B4-BE49-F238E27FC236}">
              <a16:creationId xmlns:a16="http://schemas.microsoft.com/office/drawing/2014/main" id="{D4DEB58B-4300-4614-A8BE-358D944DAF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6" name="Text Box 18">
          <a:extLst>
            <a:ext uri="{FF2B5EF4-FFF2-40B4-BE49-F238E27FC236}">
              <a16:creationId xmlns:a16="http://schemas.microsoft.com/office/drawing/2014/main" id="{87C7FCF2-F21A-475D-B885-CCCB7952A3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7" name="Text Box 19">
          <a:extLst>
            <a:ext uri="{FF2B5EF4-FFF2-40B4-BE49-F238E27FC236}">
              <a16:creationId xmlns:a16="http://schemas.microsoft.com/office/drawing/2014/main" id="{15B70B60-CB82-4B66-BA02-9AC703C566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8" name="Text Box 16">
          <a:extLst>
            <a:ext uri="{FF2B5EF4-FFF2-40B4-BE49-F238E27FC236}">
              <a16:creationId xmlns:a16="http://schemas.microsoft.com/office/drawing/2014/main" id="{87D97E8C-4851-487A-8818-D23A233615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49" name="Text Box 16">
          <a:extLst>
            <a:ext uri="{FF2B5EF4-FFF2-40B4-BE49-F238E27FC236}">
              <a16:creationId xmlns:a16="http://schemas.microsoft.com/office/drawing/2014/main" id="{FAB27699-F015-4C60-8317-BC4873F98B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0" name="Text Box 17">
          <a:extLst>
            <a:ext uri="{FF2B5EF4-FFF2-40B4-BE49-F238E27FC236}">
              <a16:creationId xmlns:a16="http://schemas.microsoft.com/office/drawing/2014/main" id="{D7C3CAA2-9479-41B9-B89B-FC846AA6039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1" name="Text Box 18">
          <a:extLst>
            <a:ext uri="{FF2B5EF4-FFF2-40B4-BE49-F238E27FC236}">
              <a16:creationId xmlns:a16="http://schemas.microsoft.com/office/drawing/2014/main" id="{029507A5-7495-4B89-A9E0-6CCC2D445B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2" name="Text Box 19">
          <a:extLst>
            <a:ext uri="{FF2B5EF4-FFF2-40B4-BE49-F238E27FC236}">
              <a16:creationId xmlns:a16="http://schemas.microsoft.com/office/drawing/2014/main" id="{BC36550F-523B-469B-8528-5AC99BCDEC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3" name="Text Box 16">
          <a:extLst>
            <a:ext uri="{FF2B5EF4-FFF2-40B4-BE49-F238E27FC236}">
              <a16:creationId xmlns:a16="http://schemas.microsoft.com/office/drawing/2014/main" id="{5B7B804D-EF33-4F89-BF3A-64247BDD84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4" name="Text Box 17">
          <a:extLst>
            <a:ext uri="{FF2B5EF4-FFF2-40B4-BE49-F238E27FC236}">
              <a16:creationId xmlns:a16="http://schemas.microsoft.com/office/drawing/2014/main" id="{B59FFA9D-BB2E-4C71-A124-63C199398F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15875</xdr:rowOff>
    </xdr:from>
    <xdr:ext cx="95250" cy="171450"/>
    <xdr:sp macro="" textlink="">
      <xdr:nvSpPr>
        <xdr:cNvPr id="4755" name="Text Box 18">
          <a:extLst>
            <a:ext uri="{FF2B5EF4-FFF2-40B4-BE49-F238E27FC236}">
              <a16:creationId xmlns:a16="http://schemas.microsoft.com/office/drawing/2014/main" id="{285A084A-D3BC-4B3C-9ED0-E8342147F39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6" name="Text Box 16">
          <a:extLst>
            <a:ext uri="{FF2B5EF4-FFF2-40B4-BE49-F238E27FC236}">
              <a16:creationId xmlns:a16="http://schemas.microsoft.com/office/drawing/2014/main" id="{CE851E85-272B-4840-873F-9F09AC31C3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7" name="Text Box 17">
          <a:extLst>
            <a:ext uri="{FF2B5EF4-FFF2-40B4-BE49-F238E27FC236}">
              <a16:creationId xmlns:a16="http://schemas.microsoft.com/office/drawing/2014/main" id="{D3716CED-DE11-4C06-B51A-8F97BA808D0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8" name="Text Box 18">
          <a:extLst>
            <a:ext uri="{FF2B5EF4-FFF2-40B4-BE49-F238E27FC236}">
              <a16:creationId xmlns:a16="http://schemas.microsoft.com/office/drawing/2014/main" id="{97D41A8C-545D-40B6-8D3E-4E9F21094A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9" name="Text Box 19">
          <a:extLst>
            <a:ext uri="{FF2B5EF4-FFF2-40B4-BE49-F238E27FC236}">
              <a16:creationId xmlns:a16="http://schemas.microsoft.com/office/drawing/2014/main" id="{50EC8C22-8E20-40F1-B889-02A0E654C8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60" name="Text Box 16">
          <a:extLst>
            <a:ext uri="{FF2B5EF4-FFF2-40B4-BE49-F238E27FC236}">
              <a16:creationId xmlns:a16="http://schemas.microsoft.com/office/drawing/2014/main" id="{C1991D1D-2373-449F-958F-92592DBE78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1" name="Text Box 16">
          <a:extLst>
            <a:ext uri="{FF2B5EF4-FFF2-40B4-BE49-F238E27FC236}">
              <a16:creationId xmlns:a16="http://schemas.microsoft.com/office/drawing/2014/main" id="{43A2477A-8E0D-4F40-9340-BCCDD70A4A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2" name="Text Box 17">
          <a:extLst>
            <a:ext uri="{FF2B5EF4-FFF2-40B4-BE49-F238E27FC236}">
              <a16:creationId xmlns:a16="http://schemas.microsoft.com/office/drawing/2014/main" id="{FE7D96D2-BD7D-4FC3-BC74-F9D78E91A8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3" name="Text Box 18">
          <a:extLst>
            <a:ext uri="{FF2B5EF4-FFF2-40B4-BE49-F238E27FC236}">
              <a16:creationId xmlns:a16="http://schemas.microsoft.com/office/drawing/2014/main" id="{652E5C6F-8E5E-4ED9-8837-60F48F7C9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4" name="Text Box 19">
          <a:extLst>
            <a:ext uri="{FF2B5EF4-FFF2-40B4-BE49-F238E27FC236}">
              <a16:creationId xmlns:a16="http://schemas.microsoft.com/office/drawing/2014/main" id="{7D7D7822-853B-497E-9023-AA4080401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5" name="Text Box 16">
          <a:extLst>
            <a:ext uri="{FF2B5EF4-FFF2-40B4-BE49-F238E27FC236}">
              <a16:creationId xmlns:a16="http://schemas.microsoft.com/office/drawing/2014/main" id="{E6F20A23-94FF-40B7-BCBC-80452CA539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6" name="Text Box 17">
          <a:extLst>
            <a:ext uri="{FF2B5EF4-FFF2-40B4-BE49-F238E27FC236}">
              <a16:creationId xmlns:a16="http://schemas.microsoft.com/office/drawing/2014/main" id="{A6E342F4-1D6E-4644-90A1-9A94B7BB70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15875</xdr:rowOff>
    </xdr:from>
    <xdr:ext cx="95250" cy="171450"/>
    <xdr:sp macro="" textlink="">
      <xdr:nvSpPr>
        <xdr:cNvPr id="4767" name="Text Box 18">
          <a:extLst>
            <a:ext uri="{FF2B5EF4-FFF2-40B4-BE49-F238E27FC236}">
              <a16:creationId xmlns:a16="http://schemas.microsoft.com/office/drawing/2014/main" id="{F7DAF4C4-38F0-43AD-B5FE-10E4A849231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8" name="Text Box 16">
          <a:extLst>
            <a:ext uri="{FF2B5EF4-FFF2-40B4-BE49-F238E27FC236}">
              <a16:creationId xmlns:a16="http://schemas.microsoft.com/office/drawing/2014/main" id="{A31084FE-D114-4BC0-899D-3D26468B11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9" name="Text Box 17">
          <a:extLst>
            <a:ext uri="{FF2B5EF4-FFF2-40B4-BE49-F238E27FC236}">
              <a16:creationId xmlns:a16="http://schemas.microsoft.com/office/drawing/2014/main" id="{6F06E873-A2A9-47B9-B124-60D5E87464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0" name="Text Box 18">
          <a:extLst>
            <a:ext uri="{FF2B5EF4-FFF2-40B4-BE49-F238E27FC236}">
              <a16:creationId xmlns:a16="http://schemas.microsoft.com/office/drawing/2014/main" id="{FCE5F303-B310-4C82-A85A-FC07F526F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1" name="Text Box 19">
          <a:extLst>
            <a:ext uri="{FF2B5EF4-FFF2-40B4-BE49-F238E27FC236}">
              <a16:creationId xmlns:a16="http://schemas.microsoft.com/office/drawing/2014/main" id="{495AB129-9F3D-47FC-A8AB-A85D93891C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2" name="Text Box 16">
          <a:extLst>
            <a:ext uri="{FF2B5EF4-FFF2-40B4-BE49-F238E27FC236}">
              <a16:creationId xmlns:a16="http://schemas.microsoft.com/office/drawing/2014/main" id="{A0FAA779-D2A2-4B0C-AD11-4B9FE2CBFB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3" name="Text Box 16">
          <a:extLst>
            <a:ext uri="{FF2B5EF4-FFF2-40B4-BE49-F238E27FC236}">
              <a16:creationId xmlns:a16="http://schemas.microsoft.com/office/drawing/2014/main" id="{37109B1C-6CE7-41A7-A7AD-65C4B1AF18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4" name="Text Box 17">
          <a:extLst>
            <a:ext uri="{FF2B5EF4-FFF2-40B4-BE49-F238E27FC236}">
              <a16:creationId xmlns:a16="http://schemas.microsoft.com/office/drawing/2014/main" id="{969DA329-E63D-4A28-AE46-5507ECE6CD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5" name="Text Box 18">
          <a:extLst>
            <a:ext uri="{FF2B5EF4-FFF2-40B4-BE49-F238E27FC236}">
              <a16:creationId xmlns:a16="http://schemas.microsoft.com/office/drawing/2014/main" id="{8CFCB83F-CAF4-4217-8211-A7122AB199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6" name="Text Box 19">
          <a:extLst>
            <a:ext uri="{FF2B5EF4-FFF2-40B4-BE49-F238E27FC236}">
              <a16:creationId xmlns:a16="http://schemas.microsoft.com/office/drawing/2014/main" id="{6D7DC4F3-703F-436E-8B73-73E111B7A3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7" name="Text Box 16">
          <a:extLst>
            <a:ext uri="{FF2B5EF4-FFF2-40B4-BE49-F238E27FC236}">
              <a16:creationId xmlns:a16="http://schemas.microsoft.com/office/drawing/2014/main" id="{739B77E7-4A79-4236-A036-622A628475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8" name="Text Box 17">
          <a:extLst>
            <a:ext uri="{FF2B5EF4-FFF2-40B4-BE49-F238E27FC236}">
              <a16:creationId xmlns:a16="http://schemas.microsoft.com/office/drawing/2014/main" id="{C4E0138E-FF3A-4236-A087-064DB9A254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15875</xdr:rowOff>
    </xdr:from>
    <xdr:ext cx="95250" cy="171450"/>
    <xdr:sp macro="" textlink="">
      <xdr:nvSpPr>
        <xdr:cNvPr id="4779" name="Text Box 18">
          <a:extLst>
            <a:ext uri="{FF2B5EF4-FFF2-40B4-BE49-F238E27FC236}">
              <a16:creationId xmlns:a16="http://schemas.microsoft.com/office/drawing/2014/main" id="{0A6A751D-E8FD-4617-A4E9-FBC365133D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0" name="Text Box 16">
          <a:extLst>
            <a:ext uri="{FF2B5EF4-FFF2-40B4-BE49-F238E27FC236}">
              <a16:creationId xmlns:a16="http://schemas.microsoft.com/office/drawing/2014/main" id="{2AA7F369-3D2A-414B-A9AA-2C5C04E120B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1" name="Text Box 17">
          <a:extLst>
            <a:ext uri="{FF2B5EF4-FFF2-40B4-BE49-F238E27FC236}">
              <a16:creationId xmlns:a16="http://schemas.microsoft.com/office/drawing/2014/main" id="{D8ECCCB5-2190-494E-8930-EEE91F97E55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2" name="Text Box 18">
          <a:extLst>
            <a:ext uri="{FF2B5EF4-FFF2-40B4-BE49-F238E27FC236}">
              <a16:creationId xmlns:a16="http://schemas.microsoft.com/office/drawing/2014/main" id="{372523FF-BFCE-4B8A-A624-632514907F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3" name="Text Box 19">
          <a:extLst>
            <a:ext uri="{FF2B5EF4-FFF2-40B4-BE49-F238E27FC236}">
              <a16:creationId xmlns:a16="http://schemas.microsoft.com/office/drawing/2014/main" id="{2B1E4899-1066-4882-B3BB-2A888380F0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4" name="Text Box 16">
          <a:extLst>
            <a:ext uri="{FF2B5EF4-FFF2-40B4-BE49-F238E27FC236}">
              <a16:creationId xmlns:a16="http://schemas.microsoft.com/office/drawing/2014/main" id="{EA61897F-6AAC-4DD9-850B-F95EEAB90E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5" name="Text Box 16">
          <a:extLst>
            <a:ext uri="{FF2B5EF4-FFF2-40B4-BE49-F238E27FC236}">
              <a16:creationId xmlns:a16="http://schemas.microsoft.com/office/drawing/2014/main" id="{77603C6A-E448-4B01-918B-6C95EC953C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6" name="Text Box 17">
          <a:extLst>
            <a:ext uri="{FF2B5EF4-FFF2-40B4-BE49-F238E27FC236}">
              <a16:creationId xmlns:a16="http://schemas.microsoft.com/office/drawing/2014/main" id="{6FAD855B-F6ED-4687-8CF9-E95928AFD0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7" name="Text Box 18">
          <a:extLst>
            <a:ext uri="{FF2B5EF4-FFF2-40B4-BE49-F238E27FC236}">
              <a16:creationId xmlns:a16="http://schemas.microsoft.com/office/drawing/2014/main" id="{EB9F04A5-787B-4FC2-8A2C-F5C96EA91B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8" name="Text Box 19">
          <a:extLst>
            <a:ext uri="{FF2B5EF4-FFF2-40B4-BE49-F238E27FC236}">
              <a16:creationId xmlns:a16="http://schemas.microsoft.com/office/drawing/2014/main" id="{A105812D-CB0C-432F-A750-E6231830D9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9" name="Text Box 16">
          <a:extLst>
            <a:ext uri="{FF2B5EF4-FFF2-40B4-BE49-F238E27FC236}">
              <a16:creationId xmlns:a16="http://schemas.microsoft.com/office/drawing/2014/main" id="{92B490C7-DC40-4DB4-AFF6-2216228363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90" name="Text Box 17">
          <a:extLst>
            <a:ext uri="{FF2B5EF4-FFF2-40B4-BE49-F238E27FC236}">
              <a16:creationId xmlns:a16="http://schemas.microsoft.com/office/drawing/2014/main" id="{F7B7E1E2-DB34-4A1B-98EA-6C7F990700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15875</xdr:rowOff>
    </xdr:from>
    <xdr:ext cx="95250" cy="171450"/>
    <xdr:sp macro="" textlink="">
      <xdr:nvSpPr>
        <xdr:cNvPr id="4791" name="Text Box 18">
          <a:extLst>
            <a:ext uri="{FF2B5EF4-FFF2-40B4-BE49-F238E27FC236}">
              <a16:creationId xmlns:a16="http://schemas.microsoft.com/office/drawing/2014/main" id="{09B11F30-3718-45EE-B123-01F278B9415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2" name="Text Box 16">
          <a:extLst>
            <a:ext uri="{FF2B5EF4-FFF2-40B4-BE49-F238E27FC236}">
              <a16:creationId xmlns:a16="http://schemas.microsoft.com/office/drawing/2014/main" id="{978678A7-3916-42AE-BAE6-08C1E8C9B7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3" name="Text Box 17">
          <a:extLst>
            <a:ext uri="{FF2B5EF4-FFF2-40B4-BE49-F238E27FC236}">
              <a16:creationId xmlns:a16="http://schemas.microsoft.com/office/drawing/2014/main" id="{28F29D36-0CAA-48C1-8FC7-9C46213AE7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4" name="Text Box 18">
          <a:extLst>
            <a:ext uri="{FF2B5EF4-FFF2-40B4-BE49-F238E27FC236}">
              <a16:creationId xmlns:a16="http://schemas.microsoft.com/office/drawing/2014/main" id="{A224A998-3461-4860-9B64-BD12E27DF2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5" name="Text Box 19">
          <a:extLst>
            <a:ext uri="{FF2B5EF4-FFF2-40B4-BE49-F238E27FC236}">
              <a16:creationId xmlns:a16="http://schemas.microsoft.com/office/drawing/2014/main" id="{E84C5350-A1F1-45A6-A51A-53A7716C7B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6" name="Text Box 16">
          <a:extLst>
            <a:ext uri="{FF2B5EF4-FFF2-40B4-BE49-F238E27FC236}">
              <a16:creationId xmlns:a16="http://schemas.microsoft.com/office/drawing/2014/main" id="{0457DA32-62BC-48FE-A9E7-32E328D2FF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7" name="Text Box 16">
          <a:extLst>
            <a:ext uri="{FF2B5EF4-FFF2-40B4-BE49-F238E27FC236}">
              <a16:creationId xmlns:a16="http://schemas.microsoft.com/office/drawing/2014/main" id="{34EC107A-7EF7-4C26-BB6C-B0F7639072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8" name="Text Box 17">
          <a:extLst>
            <a:ext uri="{FF2B5EF4-FFF2-40B4-BE49-F238E27FC236}">
              <a16:creationId xmlns:a16="http://schemas.microsoft.com/office/drawing/2014/main" id="{AAD79FD6-361B-4744-8689-86688979C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9" name="Text Box 18">
          <a:extLst>
            <a:ext uri="{FF2B5EF4-FFF2-40B4-BE49-F238E27FC236}">
              <a16:creationId xmlns:a16="http://schemas.microsoft.com/office/drawing/2014/main" id="{705C4162-FFD2-44F1-916C-28C8053DAF5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0" name="Text Box 19">
          <a:extLst>
            <a:ext uri="{FF2B5EF4-FFF2-40B4-BE49-F238E27FC236}">
              <a16:creationId xmlns:a16="http://schemas.microsoft.com/office/drawing/2014/main" id="{68B0133D-4F31-4532-AA79-75D2BEACD1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1" name="Text Box 16">
          <a:extLst>
            <a:ext uri="{FF2B5EF4-FFF2-40B4-BE49-F238E27FC236}">
              <a16:creationId xmlns:a16="http://schemas.microsoft.com/office/drawing/2014/main" id="{64815C7E-59A2-4B1D-AD75-B982494D5B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2" name="Text Box 17">
          <a:extLst>
            <a:ext uri="{FF2B5EF4-FFF2-40B4-BE49-F238E27FC236}">
              <a16:creationId xmlns:a16="http://schemas.microsoft.com/office/drawing/2014/main" id="{8E106511-CD6D-4D36-9F12-77BE0152B7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4803" name="Text Box 18">
          <a:extLst>
            <a:ext uri="{FF2B5EF4-FFF2-40B4-BE49-F238E27FC236}">
              <a16:creationId xmlns:a16="http://schemas.microsoft.com/office/drawing/2014/main" id="{97B8E5A7-EEE8-4B2E-943F-CE8DF13BF7B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4" name="Text Box 16">
          <a:extLst>
            <a:ext uri="{FF2B5EF4-FFF2-40B4-BE49-F238E27FC236}">
              <a16:creationId xmlns:a16="http://schemas.microsoft.com/office/drawing/2014/main" id="{C5F089CA-CE78-471A-A86E-E5E2362A43A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5" name="Text Box 17">
          <a:extLst>
            <a:ext uri="{FF2B5EF4-FFF2-40B4-BE49-F238E27FC236}">
              <a16:creationId xmlns:a16="http://schemas.microsoft.com/office/drawing/2014/main" id="{76AFC98D-A14F-44A9-B4EC-A14D284CE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6" name="Text Box 18">
          <a:extLst>
            <a:ext uri="{FF2B5EF4-FFF2-40B4-BE49-F238E27FC236}">
              <a16:creationId xmlns:a16="http://schemas.microsoft.com/office/drawing/2014/main" id="{AB3A2D22-5A3C-40A4-9D71-141DB45733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7" name="Text Box 19">
          <a:extLst>
            <a:ext uri="{FF2B5EF4-FFF2-40B4-BE49-F238E27FC236}">
              <a16:creationId xmlns:a16="http://schemas.microsoft.com/office/drawing/2014/main" id="{070D6E72-5ED9-436D-AC1E-B3506203FA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8" name="Text Box 16">
          <a:extLst>
            <a:ext uri="{FF2B5EF4-FFF2-40B4-BE49-F238E27FC236}">
              <a16:creationId xmlns:a16="http://schemas.microsoft.com/office/drawing/2014/main" id="{E0C65D4F-5100-4D02-89D7-E178FBB9A9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09" name="Text Box 16">
          <a:extLst>
            <a:ext uri="{FF2B5EF4-FFF2-40B4-BE49-F238E27FC236}">
              <a16:creationId xmlns:a16="http://schemas.microsoft.com/office/drawing/2014/main" id="{1F3A1BE2-0595-4C02-A58A-78F48F5357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0" name="Text Box 17">
          <a:extLst>
            <a:ext uri="{FF2B5EF4-FFF2-40B4-BE49-F238E27FC236}">
              <a16:creationId xmlns:a16="http://schemas.microsoft.com/office/drawing/2014/main" id="{7EAE7D0C-1DB6-4E45-86DA-07B4D01AB2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1" name="Text Box 18">
          <a:extLst>
            <a:ext uri="{FF2B5EF4-FFF2-40B4-BE49-F238E27FC236}">
              <a16:creationId xmlns:a16="http://schemas.microsoft.com/office/drawing/2014/main" id="{54B1CD56-2C55-4254-9FA3-C94215A73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2" name="Text Box 19">
          <a:extLst>
            <a:ext uri="{FF2B5EF4-FFF2-40B4-BE49-F238E27FC236}">
              <a16:creationId xmlns:a16="http://schemas.microsoft.com/office/drawing/2014/main" id="{6E5B94DC-2554-4EBF-B052-3743F932FF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3" name="Text Box 16">
          <a:extLst>
            <a:ext uri="{FF2B5EF4-FFF2-40B4-BE49-F238E27FC236}">
              <a16:creationId xmlns:a16="http://schemas.microsoft.com/office/drawing/2014/main" id="{DE55B891-F040-46A0-9BF4-922B1A372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4" name="Text Box 17">
          <a:extLst>
            <a:ext uri="{FF2B5EF4-FFF2-40B4-BE49-F238E27FC236}">
              <a16:creationId xmlns:a16="http://schemas.microsoft.com/office/drawing/2014/main" id="{DEBA11CB-0E87-49E7-9A7B-00833BD3D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15875</xdr:rowOff>
    </xdr:from>
    <xdr:ext cx="95250" cy="171450"/>
    <xdr:sp macro="" textlink="">
      <xdr:nvSpPr>
        <xdr:cNvPr id="4815" name="Text Box 18">
          <a:extLst>
            <a:ext uri="{FF2B5EF4-FFF2-40B4-BE49-F238E27FC236}">
              <a16:creationId xmlns:a16="http://schemas.microsoft.com/office/drawing/2014/main" id="{6528FE1E-97DB-4A4D-9838-331D83018E9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6" name="Text Box 16">
          <a:extLst>
            <a:ext uri="{FF2B5EF4-FFF2-40B4-BE49-F238E27FC236}">
              <a16:creationId xmlns:a16="http://schemas.microsoft.com/office/drawing/2014/main" id="{7F8AA2CB-8AF2-4099-9C54-3FEC6D071E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7" name="Text Box 17">
          <a:extLst>
            <a:ext uri="{FF2B5EF4-FFF2-40B4-BE49-F238E27FC236}">
              <a16:creationId xmlns:a16="http://schemas.microsoft.com/office/drawing/2014/main" id="{71D90D53-886A-43ED-B04F-F2CD91ECEB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8" name="Text Box 18">
          <a:extLst>
            <a:ext uri="{FF2B5EF4-FFF2-40B4-BE49-F238E27FC236}">
              <a16:creationId xmlns:a16="http://schemas.microsoft.com/office/drawing/2014/main" id="{2D99C224-DB2A-4B9F-BE65-F11B018A2F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9" name="Text Box 19">
          <a:extLst>
            <a:ext uri="{FF2B5EF4-FFF2-40B4-BE49-F238E27FC236}">
              <a16:creationId xmlns:a16="http://schemas.microsoft.com/office/drawing/2014/main" id="{010E868A-28D6-4E14-BA5E-FCFEEFD33F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20" name="Text Box 16">
          <a:extLst>
            <a:ext uri="{FF2B5EF4-FFF2-40B4-BE49-F238E27FC236}">
              <a16:creationId xmlns:a16="http://schemas.microsoft.com/office/drawing/2014/main" id="{B3CC2A0D-8F75-47D2-940E-F64C52DB4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1" name="Text Box 16">
          <a:extLst>
            <a:ext uri="{FF2B5EF4-FFF2-40B4-BE49-F238E27FC236}">
              <a16:creationId xmlns:a16="http://schemas.microsoft.com/office/drawing/2014/main" id="{ABB638B1-EB94-4290-B5DE-7B4DF6B4F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2" name="Text Box 17">
          <a:extLst>
            <a:ext uri="{FF2B5EF4-FFF2-40B4-BE49-F238E27FC236}">
              <a16:creationId xmlns:a16="http://schemas.microsoft.com/office/drawing/2014/main" id="{45B67BCF-485E-4ED2-B574-B863BD3BD2B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3" name="Text Box 18">
          <a:extLst>
            <a:ext uri="{FF2B5EF4-FFF2-40B4-BE49-F238E27FC236}">
              <a16:creationId xmlns:a16="http://schemas.microsoft.com/office/drawing/2014/main" id="{5F46AC64-7C77-4B17-BD42-53DF70227D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4" name="Text Box 19">
          <a:extLst>
            <a:ext uri="{FF2B5EF4-FFF2-40B4-BE49-F238E27FC236}">
              <a16:creationId xmlns:a16="http://schemas.microsoft.com/office/drawing/2014/main" id="{E828DAA5-8323-441A-B644-9834FC21C4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5" name="Text Box 16">
          <a:extLst>
            <a:ext uri="{FF2B5EF4-FFF2-40B4-BE49-F238E27FC236}">
              <a16:creationId xmlns:a16="http://schemas.microsoft.com/office/drawing/2014/main" id="{186DD69E-DC84-4571-9F29-7278E1AD75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6" name="Text Box 17">
          <a:extLst>
            <a:ext uri="{FF2B5EF4-FFF2-40B4-BE49-F238E27FC236}">
              <a16:creationId xmlns:a16="http://schemas.microsoft.com/office/drawing/2014/main" id="{00902D0C-BAD0-4447-A5A0-D7594736DE3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15875</xdr:rowOff>
    </xdr:from>
    <xdr:ext cx="95250" cy="171450"/>
    <xdr:sp macro="" textlink="">
      <xdr:nvSpPr>
        <xdr:cNvPr id="4827" name="Text Box 18">
          <a:extLst>
            <a:ext uri="{FF2B5EF4-FFF2-40B4-BE49-F238E27FC236}">
              <a16:creationId xmlns:a16="http://schemas.microsoft.com/office/drawing/2014/main" id="{4A5791C9-01DA-4A8F-B591-44E76E7699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8" name="Text Box 16">
          <a:extLst>
            <a:ext uri="{FF2B5EF4-FFF2-40B4-BE49-F238E27FC236}">
              <a16:creationId xmlns:a16="http://schemas.microsoft.com/office/drawing/2014/main" id="{8F07AF91-97E7-4541-B7F0-CFA630D15D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9" name="Text Box 17">
          <a:extLst>
            <a:ext uri="{FF2B5EF4-FFF2-40B4-BE49-F238E27FC236}">
              <a16:creationId xmlns:a16="http://schemas.microsoft.com/office/drawing/2014/main" id="{E5BC01A1-34E5-44D8-AC6D-0BFB9E2A7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0" name="Text Box 18">
          <a:extLst>
            <a:ext uri="{FF2B5EF4-FFF2-40B4-BE49-F238E27FC236}">
              <a16:creationId xmlns:a16="http://schemas.microsoft.com/office/drawing/2014/main" id="{21E45F9C-0DFD-4E50-B5FE-65EF7547F4D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1" name="Text Box 19">
          <a:extLst>
            <a:ext uri="{FF2B5EF4-FFF2-40B4-BE49-F238E27FC236}">
              <a16:creationId xmlns:a16="http://schemas.microsoft.com/office/drawing/2014/main" id="{76D8DE7F-3C97-4EDC-BAD5-579CFB3F88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2" name="Text Box 16">
          <a:extLst>
            <a:ext uri="{FF2B5EF4-FFF2-40B4-BE49-F238E27FC236}">
              <a16:creationId xmlns:a16="http://schemas.microsoft.com/office/drawing/2014/main" id="{7219CCB4-D8E3-4418-A38C-1B675655C7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3" name="Text Box 16">
          <a:extLst>
            <a:ext uri="{FF2B5EF4-FFF2-40B4-BE49-F238E27FC236}">
              <a16:creationId xmlns:a16="http://schemas.microsoft.com/office/drawing/2014/main" id="{3BEFBEEA-A752-442C-875D-F81E2D376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4" name="Text Box 17">
          <a:extLst>
            <a:ext uri="{FF2B5EF4-FFF2-40B4-BE49-F238E27FC236}">
              <a16:creationId xmlns:a16="http://schemas.microsoft.com/office/drawing/2014/main" id="{B7053229-08CE-4ACF-A0B8-C47B9247F9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5" name="Text Box 18">
          <a:extLst>
            <a:ext uri="{FF2B5EF4-FFF2-40B4-BE49-F238E27FC236}">
              <a16:creationId xmlns:a16="http://schemas.microsoft.com/office/drawing/2014/main" id="{E127F4B3-703C-4BE5-B487-C138C42179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6" name="Text Box 19">
          <a:extLst>
            <a:ext uri="{FF2B5EF4-FFF2-40B4-BE49-F238E27FC236}">
              <a16:creationId xmlns:a16="http://schemas.microsoft.com/office/drawing/2014/main" id="{4FBCA8C5-5EFE-49CF-964C-6BC9F91746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7" name="Text Box 16">
          <a:extLst>
            <a:ext uri="{FF2B5EF4-FFF2-40B4-BE49-F238E27FC236}">
              <a16:creationId xmlns:a16="http://schemas.microsoft.com/office/drawing/2014/main" id="{783A39F4-964D-4185-A232-8568751EAC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8" name="Text Box 17">
          <a:extLst>
            <a:ext uri="{FF2B5EF4-FFF2-40B4-BE49-F238E27FC236}">
              <a16:creationId xmlns:a16="http://schemas.microsoft.com/office/drawing/2014/main" id="{9EBED454-0F8B-44CA-8292-CEA90A25C0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15875</xdr:rowOff>
    </xdr:from>
    <xdr:ext cx="95250" cy="171450"/>
    <xdr:sp macro="" textlink="">
      <xdr:nvSpPr>
        <xdr:cNvPr id="4839" name="Text Box 18">
          <a:extLst>
            <a:ext uri="{FF2B5EF4-FFF2-40B4-BE49-F238E27FC236}">
              <a16:creationId xmlns:a16="http://schemas.microsoft.com/office/drawing/2014/main" id="{77BA2DC5-5707-47B8-A0AB-92593806CD7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0" name="Text Box 16">
          <a:extLst>
            <a:ext uri="{FF2B5EF4-FFF2-40B4-BE49-F238E27FC236}">
              <a16:creationId xmlns:a16="http://schemas.microsoft.com/office/drawing/2014/main" id="{1AED3F8B-96ED-44F3-8CED-C480AFDA4F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1" name="Text Box 17">
          <a:extLst>
            <a:ext uri="{FF2B5EF4-FFF2-40B4-BE49-F238E27FC236}">
              <a16:creationId xmlns:a16="http://schemas.microsoft.com/office/drawing/2014/main" id="{3CFC8A9F-B71D-456B-8057-5061A1FDC1C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2" name="Text Box 18">
          <a:extLst>
            <a:ext uri="{FF2B5EF4-FFF2-40B4-BE49-F238E27FC236}">
              <a16:creationId xmlns:a16="http://schemas.microsoft.com/office/drawing/2014/main" id="{1C901A35-FF66-48FD-9536-9B5B42A32C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3" name="Text Box 19">
          <a:extLst>
            <a:ext uri="{FF2B5EF4-FFF2-40B4-BE49-F238E27FC236}">
              <a16:creationId xmlns:a16="http://schemas.microsoft.com/office/drawing/2014/main" id="{7BC02FDF-45E4-4F99-85EB-C6F83AD4D7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4" name="Text Box 16">
          <a:extLst>
            <a:ext uri="{FF2B5EF4-FFF2-40B4-BE49-F238E27FC236}">
              <a16:creationId xmlns:a16="http://schemas.microsoft.com/office/drawing/2014/main" id="{F0E5C73B-C55C-4C17-BE68-4D5B5DF54B1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5" name="Text Box 16">
          <a:extLst>
            <a:ext uri="{FF2B5EF4-FFF2-40B4-BE49-F238E27FC236}">
              <a16:creationId xmlns:a16="http://schemas.microsoft.com/office/drawing/2014/main" id="{31A3E640-4467-4A5E-A685-B640BCAAC5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6" name="Text Box 17">
          <a:extLst>
            <a:ext uri="{FF2B5EF4-FFF2-40B4-BE49-F238E27FC236}">
              <a16:creationId xmlns:a16="http://schemas.microsoft.com/office/drawing/2014/main" id="{44A7B4F3-B9FE-4281-A8C2-F188BCD3E7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7" name="Text Box 18">
          <a:extLst>
            <a:ext uri="{FF2B5EF4-FFF2-40B4-BE49-F238E27FC236}">
              <a16:creationId xmlns:a16="http://schemas.microsoft.com/office/drawing/2014/main" id="{BABDA64F-06AC-4300-8156-00D778C909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8" name="Text Box 19">
          <a:extLst>
            <a:ext uri="{FF2B5EF4-FFF2-40B4-BE49-F238E27FC236}">
              <a16:creationId xmlns:a16="http://schemas.microsoft.com/office/drawing/2014/main" id="{B5F6AB10-C0F1-4C1D-BBCF-8A7BCE78D7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9" name="Text Box 16">
          <a:extLst>
            <a:ext uri="{FF2B5EF4-FFF2-40B4-BE49-F238E27FC236}">
              <a16:creationId xmlns:a16="http://schemas.microsoft.com/office/drawing/2014/main" id="{B8535FFA-D880-4289-A66C-29CDF8D12C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50" name="Text Box 17">
          <a:extLst>
            <a:ext uri="{FF2B5EF4-FFF2-40B4-BE49-F238E27FC236}">
              <a16:creationId xmlns:a16="http://schemas.microsoft.com/office/drawing/2014/main" id="{D0EF1FCE-C409-4614-BEBE-119636CE49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15875</xdr:rowOff>
    </xdr:from>
    <xdr:ext cx="95250" cy="171450"/>
    <xdr:sp macro="" textlink="">
      <xdr:nvSpPr>
        <xdr:cNvPr id="4851" name="Text Box 18">
          <a:extLst>
            <a:ext uri="{FF2B5EF4-FFF2-40B4-BE49-F238E27FC236}">
              <a16:creationId xmlns:a16="http://schemas.microsoft.com/office/drawing/2014/main" id="{8934F979-E176-4EC9-80FE-FE144F94C99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2" name="Text Box 16">
          <a:extLst>
            <a:ext uri="{FF2B5EF4-FFF2-40B4-BE49-F238E27FC236}">
              <a16:creationId xmlns:a16="http://schemas.microsoft.com/office/drawing/2014/main" id="{B1129292-3613-49DB-82E2-7C4FF8EFB6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3" name="Text Box 17">
          <a:extLst>
            <a:ext uri="{FF2B5EF4-FFF2-40B4-BE49-F238E27FC236}">
              <a16:creationId xmlns:a16="http://schemas.microsoft.com/office/drawing/2014/main" id="{1BCD351F-EF96-46FA-A033-6577D3C6B6D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4" name="Text Box 18">
          <a:extLst>
            <a:ext uri="{FF2B5EF4-FFF2-40B4-BE49-F238E27FC236}">
              <a16:creationId xmlns:a16="http://schemas.microsoft.com/office/drawing/2014/main" id="{2DF032AB-F100-458E-954E-A2E6750D05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5" name="Text Box 19">
          <a:extLst>
            <a:ext uri="{FF2B5EF4-FFF2-40B4-BE49-F238E27FC236}">
              <a16:creationId xmlns:a16="http://schemas.microsoft.com/office/drawing/2014/main" id="{9366DC30-D17B-488B-837A-2E4D4521F3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6" name="Text Box 16">
          <a:extLst>
            <a:ext uri="{FF2B5EF4-FFF2-40B4-BE49-F238E27FC236}">
              <a16:creationId xmlns:a16="http://schemas.microsoft.com/office/drawing/2014/main" id="{9C3C20D7-8E29-405B-B04E-3EEA432AA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7" name="Text Box 16">
          <a:extLst>
            <a:ext uri="{FF2B5EF4-FFF2-40B4-BE49-F238E27FC236}">
              <a16:creationId xmlns:a16="http://schemas.microsoft.com/office/drawing/2014/main" id="{AC7A3B1F-AC2B-4372-85E2-E43E793C1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8" name="Text Box 17">
          <a:extLst>
            <a:ext uri="{FF2B5EF4-FFF2-40B4-BE49-F238E27FC236}">
              <a16:creationId xmlns:a16="http://schemas.microsoft.com/office/drawing/2014/main" id="{046B62DE-CF3D-464A-981D-29F2D7617C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9" name="Text Box 18">
          <a:extLst>
            <a:ext uri="{FF2B5EF4-FFF2-40B4-BE49-F238E27FC236}">
              <a16:creationId xmlns:a16="http://schemas.microsoft.com/office/drawing/2014/main" id="{2A0A65FC-4A5A-4B0A-B009-CCE2133752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0" name="Text Box 19">
          <a:extLst>
            <a:ext uri="{FF2B5EF4-FFF2-40B4-BE49-F238E27FC236}">
              <a16:creationId xmlns:a16="http://schemas.microsoft.com/office/drawing/2014/main" id="{075D1F5A-2A1C-474C-B1AB-9AB40D35F1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1" name="Text Box 16">
          <a:extLst>
            <a:ext uri="{FF2B5EF4-FFF2-40B4-BE49-F238E27FC236}">
              <a16:creationId xmlns:a16="http://schemas.microsoft.com/office/drawing/2014/main" id="{2D4C3E1F-FA05-4D41-B994-AC6CF1C456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2" name="Text Box 17">
          <a:extLst>
            <a:ext uri="{FF2B5EF4-FFF2-40B4-BE49-F238E27FC236}">
              <a16:creationId xmlns:a16="http://schemas.microsoft.com/office/drawing/2014/main" id="{FA1E1D4D-95F9-4061-B6C2-D994F0EAB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15875</xdr:rowOff>
    </xdr:from>
    <xdr:ext cx="95250" cy="171450"/>
    <xdr:sp macro="" textlink="">
      <xdr:nvSpPr>
        <xdr:cNvPr id="4863" name="Text Box 18">
          <a:extLst>
            <a:ext uri="{FF2B5EF4-FFF2-40B4-BE49-F238E27FC236}">
              <a16:creationId xmlns:a16="http://schemas.microsoft.com/office/drawing/2014/main" id="{E85AB689-FDD8-46FF-BBB7-20033D4FD60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4" name="Text Box 16">
          <a:extLst>
            <a:ext uri="{FF2B5EF4-FFF2-40B4-BE49-F238E27FC236}">
              <a16:creationId xmlns:a16="http://schemas.microsoft.com/office/drawing/2014/main" id="{EA49A9A8-7318-4319-8134-6BF7CE0C2A2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5" name="Text Box 17">
          <a:extLst>
            <a:ext uri="{FF2B5EF4-FFF2-40B4-BE49-F238E27FC236}">
              <a16:creationId xmlns:a16="http://schemas.microsoft.com/office/drawing/2014/main" id="{15BF99AE-4A04-4F1D-AE06-F2C448BCD6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6" name="Text Box 18">
          <a:extLst>
            <a:ext uri="{FF2B5EF4-FFF2-40B4-BE49-F238E27FC236}">
              <a16:creationId xmlns:a16="http://schemas.microsoft.com/office/drawing/2014/main" id="{DA2FA177-D59B-4EEA-B45D-A4BCECAFC3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7" name="Text Box 19">
          <a:extLst>
            <a:ext uri="{FF2B5EF4-FFF2-40B4-BE49-F238E27FC236}">
              <a16:creationId xmlns:a16="http://schemas.microsoft.com/office/drawing/2014/main" id="{35865A8A-A41C-4947-AC69-99891D9F4D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8" name="Text Box 16">
          <a:extLst>
            <a:ext uri="{FF2B5EF4-FFF2-40B4-BE49-F238E27FC236}">
              <a16:creationId xmlns:a16="http://schemas.microsoft.com/office/drawing/2014/main" id="{E2F9A13C-7C2F-4F91-AD17-AA7CF9468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69" name="Text Box 16">
          <a:extLst>
            <a:ext uri="{FF2B5EF4-FFF2-40B4-BE49-F238E27FC236}">
              <a16:creationId xmlns:a16="http://schemas.microsoft.com/office/drawing/2014/main" id="{8C364B92-D72E-455B-ACE1-3EEC8EE345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0" name="Text Box 17">
          <a:extLst>
            <a:ext uri="{FF2B5EF4-FFF2-40B4-BE49-F238E27FC236}">
              <a16:creationId xmlns:a16="http://schemas.microsoft.com/office/drawing/2014/main" id="{E21603CA-A5A8-4511-8886-C488D3B48A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1" name="Text Box 18">
          <a:extLst>
            <a:ext uri="{FF2B5EF4-FFF2-40B4-BE49-F238E27FC236}">
              <a16:creationId xmlns:a16="http://schemas.microsoft.com/office/drawing/2014/main" id="{046E6D6F-8D5C-4039-827E-DF34E00CD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2" name="Text Box 19">
          <a:extLst>
            <a:ext uri="{FF2B5EF4-FFF2-40B4-BE49-F238E27FC236}">
              <a16:creationId xmlns:a16="http://schemas.microsoft.com/office/drawing/2014/main" id="{D58DC1D4-1BBB-4593-8D02-01E2908F69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3" name="Text Box 16">
          <a:extLst>
            <a:ext uri="{FF2B5EF4-FFF2-40B4-BE49-F238E27FC236}">
              <a16:creationId xmlns:a16="http://schemas.microsoft.com/office/drawing/2014/main" id="{7C30ED13-7845-470C-904F-D8DE18A725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4" name="Text Box 17">
          <a:extLst>
            <a:ext uri="{FF2B5EF4-FFF2-40B4-BE49-F238E27FC236}">
              <a16:creationId xmlns:a16="http://schemas.microsoft.com/office/drawing/2014/main" id="{C1B8C3F4-9880-4E01-AC8F-4CB205C205D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4875" name="Text Box 18">
          <a:extLst>
            <a:ext uri="{FF2B5EF4-FFF2-40B4-BE49-F238E27FC236}">
              <a16:creationId xmlns:a16="http://schemas.microsoft.com/office/drawing/2014/main" id="{3AA54049-17F0-4A3F-9189-97B9DA3A79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6" name="Text Box 16">
          <a:extLst>
            <a:ext uri="{FF2B5EF4-FFF2-40B4-BE49-F238E27FC236}">
              <a16:creationId xmlns:a16="http://schemas.microsoft.com/office/drawing/2014/main" id="{9C04329F-7BF0-4355-B11B-B6B963396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7" name="Text Box 17">
          <a:extLst>
            <a:ext uri="{FF2B5EF4-FFF2-40B4-BE49-F238E27FC236}">
              <a16:creationId xmlns:a16="http://schemas.microsoft.com/office/drawing/2014/main" id="{75D25C17-353B-4037-9108-1DA7162E03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8" name="Text Box 18">
          <a:extLst>
            <a:ext uri="{FF2B5EF4-FFF2-40B4-BE49-F238E27FC236}">
              <a16:creationId xmlns:a16="http://schemas.microsoft.com/office/drawing/2014/main" id="{F6F8063A-8D4E-4638-966F-E9918A4936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9" name="Text Box 19">
          <a:extLst>
            <a:ext uri="{FF2B5EF4-FFF2-40B4-BE49-F238E27FC236}">
              <a16:creationId xmlns:a16="http://schemas.microsoft.com/office/drawing/2014/main" id="{476B39F2-D369-447E-AE7C-E5C4E5639C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80" name="Text Box 16">
          <a:extLst>
            <a:ext uri="{FF2B5EF4-FFF2-40B4-BE49-F238E27FC236}">
              <a16:creationId xmlns:a16="http://schemas.microsoft.com/office/drawing/2014/main" id="{703145FD-7A64-446F-9F14-63FC0BB6DD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1" name="Text Box 16">
          <a:extLst>
            <a:ext uri="{FF2B5EF4-FFF2-40B4-BE49-F238E27FC236}">
              <a16:creationId xmlns:a16="http://schemas.microsoft.com/office/drawing/2014/main" id="{44482721-544C-4433-BBA6-589FDF68D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2" name="Text Box 17">
          <a:extLst>
            <a:ext uri="{FF2B5EF4-FFF2-40B4-BE49-F238E27FC236}">
              <a16:creationId xmlns:a16="http://schemas.microsoft.com/office/drawing/2014/main" id="{C783534E-08E5-495E-A563-A5C84E17E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3" name="Text Box 18">
          <a:extLst>
            <a:ext uri="{FF2B5EF4-FFF2-40B4-BE49-F238E27FC236}">
              <a16:creationId xmlns:a16="http://schemas.microsoft.com/office/drawing/2014/main" id="{7CDA960E-FF24-42B8-B704-7726C30CF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4" name="Text Box 19">
          <a:extLst>
            <a:ext uri="{FF2B5EF4-FFF2-40B4-BE49-F238E27FC236}">
              <a16:creationId xmlns:a16="http://schemas.microsoft.com/office/drawing/2014/main" id="{A518BCBA-C70B-45DD-B762-FA4D418860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5" name="Text Box 16">
          <a:extLst>
            <a:ext uri="{FF2B5EF4-FFF2-40B4-BE49-F238E27FC236}">
              <a16:creationId xmlns:a16="http://schemas.microsoft.com/office/drawing/2014/main" id="{F687031D-43E5-457D-AE57-12A9EACC2C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6" name="Text Box 17">
          <a:extLst>
            <a:ext uri="{FF2B5EF4-FFF2-40B4-BE49-F238E27FC236}">
              <a16:creationId xmlns:a16="http://schemas.microsoft.com/office/drawing/2014/main" id="{40A744F7-101E-4F4C-95CA-98E90977C2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15875</xdr:rowOff>
    </xdr:from>
    <xdr:ext cx="95250" cy="171450"/>
    <xdr:sp macro="" textlink="">
      <xdr:nvSpPr>
        <xdr:cNvPr id="4887" name="Text Box 18">
          <a:extLst>
            <a:ext uri="{FF2B5EF4-FFF2-40B4-BE49-F238E27FC236}">
              <a16:creationId xmlns:a16="http://schemas.microsoft.com/office/drawing/2014/main" id="{3EA90C47-77B3-46DC-B032-7A9D2BF6D9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8" name="Text Box 16">
          <a:extLst>
            <a:ext uri="{FF2B5EF4-FFF2-40B4-BE49-F238E27FC236}">
              <a16:creationId xmlns:a16="http://schemas.microsoft.com/office/drawing/2014/main" id="{9CDF0EE9-7B72-4058-BFD5-0365D1925CC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9" name="Text Box 17">
          <a:extLst>
            <a:ext uri="{FF2B5EF4-FFF2-40B4-BE49-F238E27FC236}">
              <a16:creationId xmlns:a16="http://schemas.microsoft.com/office/drawing/2014/main" id="{5CB40C8E-7549-4F59-95E7-634EFB144A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0" name="Text Box 18">
          <a:extLst>
            <a:ext uri="{FF2B5EF4-FFF2-40B4-BE49-F238E27FC236}">
              <a16:creationId xmlns:a16="http://schemas.microsoft.com/office/drawing/2014/main" id="{3FA60AF0-5826-4B31-A405-2C863FF88A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1" name="Text Box 19">
          <a:extLst>
            <a:ext uri="{FF2B5EF4-FFF2-40B4-BE49-F238E27FC236}">
              <a16:creationId xmlns:a16="http://schemas.microsoft.com/office/drawing/2014/main" id="{BD9BE6B9-A038-47FF-B5DD-EC1184E8AE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2" name="Text Box 16">
          <a:extLst>
            <a:ext uri="{FF2B5EF4-FFF2-40B4-BE49-F238E27FC236}">
              <a16:creationId xmlns:a16="http://schemas.microsoft.com/office/drawing/2014/main" id="{25598140-8E74-4D2B-BB86-12F6618D6B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3" name="Text Box 16">
          <a:extLst>
            <a:ext uri="{FF2B5EF4-FFF2-40B4-BE49-F238E27FC236}">
              <a16:creationId xmlns:a16="http://schemas.microsoft.com/office/drawing/2014/main" id="{076C67E2-8C92-4BDA-A9C9-2420869A98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4" name="Text Box 17">
          <a:extLst>
            <a:ext uri="{FF2B5EF4-FFF2-40B4-BE49-F238E27FC236}">
              <a16:creationId xmlns:a16="http://schemas.microsoft.com/office/drawing/2014/main" id="{F80BD913-3924-4E7C-8850-30D5249BD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5" name="Text Box 18">
          <a:extLst>
            <a:ext uri="{FF2B5EF4-FFF2-40B4-BE49-F238E27FC236}">
              <a16:creationId xmlns:a16="http://schemas.microsoft.com/office/drawing/2014/main" id="{7780835F-84FF-4214-924E-DC969539FC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6" name="Text Box 19">
          <a:extLst>
            <a:ext uri="{FF2B5EF4-FFF2-40B4-BE49-F238E27FC236}">
              <a16:creationId xmlns:a16="http://schemas.microsoft.com/office/drawing/2014/main" id="{1698F934-6361-4E68-87B6-6C9F157E5E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7" name="Text Box 16">
          <a:extLst>
            <a:ext uri="{FF2B5EF4-FFF2-40B4-BE49-F238E27FC236}">
              <a16:creationId xmlns:a16="http://schemas.microsoft.com/office/drawing/2014/main" id="{E38FC9F2-D1FF-450B-9265-BF49E4CC26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8" name="Text Box 17">
          <a:extLst>
            <a:ext uri="{FF2B5EF4-FFF2-40B4-BE49-F238E27FC236}">
              <a16:creationId xmlns:a16="http://schemas.microsoft.com/office/drawing/2014/main" id="{F485DD7A-2A94-45D0-BDF5-D5B2811364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15875</xdr:rowOff>
    </xdr:from>
    <xdr:ext cx="95250" cy="171450"/>
    <xdr:sp macro="" textlink="">
      <xdr:nvSpPr>
        <xdr:cNvPr id="4899" name="Text Box 18">
          <a:extLst>
            <a:ext uri="{FF2B5EF4-FFF2-40B4-BE49-F238E27FC236}">
              <a16:creationId xmlns:a16="http://schemas.microsoft.com/office/drawing/2014/main" id="{BA31BD76-A5ED-473B-B3EC-7F27AC41815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0" name="Text Box 16">
          <a:extLst>
            <a:ext uri="{FF2B5EF4-FFF2-40B4-BE49-F238E27FC236}">
              <a16:creationId xmlns:a16="http://schemas.microsoft.com/office/drawing/2014/main" id="{1AA08BEA-7DA2-4F92-A5C8-F8938504D8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1" name="Text Box 17">
          <a:extLst>
            <a:ext uri="{FF2B5EF4-FFF2-40B4-BE49-F238E27FC236}">
              <a16:creationId xmlns:a16="http://schemas.microsoft.com/office/drawing/2014/main" id="{2AD0E5A0-5A95-41A4-B27B-76F9FF1B0F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2" name="Text Box 18">
          <a:extLst>
            <a:ext uri="{FF2B5EF4-FFF2-40B4-BE49-F238E27FC236}">
              <a16:creationId xmlns:a16="http://schemas.microsoft.com/office/drawing/2014/main" id="{6E5BE2A7-65FA-4DC5-9B5C-AF2DCF9298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3" name="Text Box 19">
          <a:extLst>
            <a:ext uri="{FF2B5EF4-FFF2-40B4-BE49-F238E27FC236}">
              <a16:creationId xmlns:a16="http://schemas.microsoft.com/office/drawing/2014/main" id="{F3E807F0-5E07-4931-B732-22A5E0A1D7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4" name="Text Box 16">
          <a:extLst>
            <a:ext uri="{FF2B5EF4-FFF2-40B4-BE49-F238E27FC236}">
              <a16:creationId xmlns:a16="http://schemas.microsoft.com/office/drawing/2014/main" id="{B699AE73-260C-4B81-B5DF-5D4C127A20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5" name="Text Box 16">
          <a:extLst>
            <a:ext uri="{FF2B5EF4-FFF2-40B4-BE49-F238E27FC236}">
              <a16:creationId xmlns:a16="http://schemas.microsoft.com/office/drawing/2014/main" id="{1F7DF88D-7F14-4865-B606-A834402204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6" name="Text Box 17">
          <a:extLst>
            <a:ext uri="{FF2B5EF4-FFF2-40B4-BE49-F238E27FC236}">
              <a16:creationId xmlns:a16="http://schemas.microsoft.com/office/drawing/2014/main" id="{B90C1935-1D4F-4EEB-8E5B-9543A940639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7" name="Text Box 18">
          <a:extLst>
            <a:ext uri="{FF2B5EF4-FFF2-40B4-BE49-F238E27FC236}">
              <a16:creationId xmlns:a16="http://schemas.microsoft.com/office/drawing/2014/main" id="{E84B44B8-CD8A-444B-9713-A3FA3B4833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8" name="Text Box 19">
          <a:extLst>
            <a:ext uri="{FF2B5EF4-FFF2-40B4-BE49-F238E27FC236}">
              <a16:creationId xmlns:a16="http://schemas.microsoft.com/office/drawing/2014/main" id="{669871F6-EFC7-48F0-BF4A-57D0AFB1F0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9" name="Text Box 16">
          <a:extLst>
            <a:ext uri="{FF2B5EF4-FFF2-40B4-BE49-F238E27FC236}">
              <a16:creationId xmlns:a16="http://schemas.microsoft.com/office/drawing/2014/main" id="{F8BAC1EC-3F45-40D3-9882-71FA03F8B1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10" name="Text Box 17">
          <a:extLst>
            <a:ext uri="{FF2B5EF4-FFF2-40B4-BE49-F238E27FC236}">
              <a16:creationId xmlns:a16="http://schemas.microsoft.com/office/drawing/2014/main" id="{5BC664E2-79E9-48CE-ACBF-0B9C02741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15875</xdr:rowOff>
    </xdr:from>
    <xdr:ext cx="95250" cy="171450"/>
    <xdr:sp macro="" textlink="">
      <xdr:nvSpPr>
        <xdr:cNvPr id="4911" name="Text Box 18">
          <a:extLst>
            <a:ext uri="{FF2B5EF4-FFF2-40B4-BE49-F238E27FC236}">
              <a16:creationId xmlns:a16="http://schemas.microsoft.com/office/drawing/2014/main" id="{59A68411-65DA-4C11-BE4E-8D8F53B9F5B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2" name="Text Box 16">
          <a:extLst>
            <a:ext uri="{FF2B5EF4-FFF2-40B4-BE49-F238E27FC236}">
              <a16:creationId xmlns:a16="http://schemas.microsoft.com/office/drawing/2014/main" id="{96EB99CF-3740-4F22-9C9A-25CC53CBBA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3" name="Text Box 17">
          <a:extLst>
            <a:ext uri="{FF2B5EF4-FFF2-40B4-BE49-F238E27FC236}">
              <a16:creationId xmlns:a16="http://schemas.microsoft.com/office/drawing/2014/main" id="{53C91C8D-6048-4773-9AEB-9493A2A2A9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4" name="Text Box 18">
          <a:extLst>
            <a:ext uri="{FF2B5EF4-FFF2-40B4-BE49-F238E27FC236}">
              <a16:creationId xmlns:a16="http://schemas.microsoft.com/office/drawing/2014/main" id="{9CB288A3-65B2-42B4-9840-B086815D5DA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5" name="Text Box 19">
          <a:extLst>
            <a:ext uri="{FF2B5EF4-FFF2-40B4-BE49-F238E27FC236}">
              <a16:creationId xmlns:a16="http://schemas.microsoft.com/office/drawing/2014/main" id="{607F611C-8E1F-4E55-906C-6BDB408560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6" name="Text Box 16">
          <a:extLst>
            <a:ext uri="{FF2B5EF4-FFF2-40B4-BE49-F238E27FC236}">
              <a16:creationId xmlns:a16="http://schemas.microsoft.com/office/drawing/2014/main" id="{D98BA96C-8A1B-476D-B198-5033C915A5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7" name="Text Box 16">
          <a:extLst>
            <a:ext uri="{FF2B5EF4-FFF2-40B4-BE49-F238E27FC236}">
              <a16:creationId xmlns:a16="http://schemas.microsoft.com/office/drawing/2014/main" id="{1C26AFFD-3485-40A8-9709-A79644CD25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8" name="Text Box 17">
          <a:extLst>
            <a:ext uri="{FF2B5EF4-FFF2-40B4-BE49-F238E27FC236}">
              <a16:creationId xmlns:a16="http://schemas.microsoft.com/office/drawing/2014/main" id="{85970722-5A5B-4985-9701-E730915610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9" name="Text Box 18">
          <a:extLst>
            <a:ext uri="{FF2B5EF4-FFF2-40B4-BE49-F238E27FC236}">
              <a16:creationId xmlns:a16="http://schemas.microsoft.com/office/drawing/2014/main" id="{D6E43A0D-AF5C-492D-A323-697E65A63F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0" name="Text Box 19">
          <a:extLst>
            <a:ext uri="{FF2B5EF4-FFF2-40B4-BE49-F238E27FC236}">
              <a16:creationId xmlns:a16="http://schemas.microsoft.com/office/drawing/2014/main" id="{ECCDE85B-C017-4BB2-B2AD-7F91EF0E6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1" name="Text Box 16">
          <a:extLst>
            <a:ext uri="{FF2B5EF4-FFF2-40B4-BE49-F238E27FC236}">
              <a16:creationId xmlns:a16="http://schemas.microsoft.com/office/drawing/2014/main" id="{05070D87-A14A-4891-AA77-663AFB0634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2" name="Text Box 17">
          <a:extLst>
            <a:ext uri="{FF2B5EF4-FFF2-40B4-BE49-F238E27FC236}">
              <a16:creationId xmlns:a16="http://schemas.microsoft.com/office/drawing/2014/main" id="{1F049751-0B60-4D50-8538-DAA8070751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15875</xdr:rowOff>
    </xdr:from>
    <xdr:ext cx="95250" cy="171450"/>
    <xdr:sp macro="" textlink="">
      <xdr:nvSpPr>
        <xdr:cNvPr id="4923" name="Text Box 18">
          <a:extLst>
            <a:ext uri="{FF2B5EF4-FFF2-40B4-BE49-F238E27FC236}">
              <a16:creationId xmlns:a16="http://schemas.microsoft.com/office/drawing/2014/main" id="{2623A12A-5DEB-47DE-A2DA-046497C8CB6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4" name="Text Box 16">
          <a:extLst>
            <a:ext uri="{FF2B5EF4-FFF2-40B4-BE49-F238E27FC236}">
              <a16:creationId xmlns:a16="http://schemas.microsoft.com/office/drawing/2014/main" id="{BD7FC563-84EE-45C6-9535-D54D36B961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5" name="Text Box 17">
          <a:extLst>
            <a:ext uri="{FF2B5EF4-FFF2-40B4-BE49-F238E27FC236}">
              <a16:creationId xmlns:a16="http://schemas.microsoft.com/office/drawing/2014/main" id="{BD5933DA-777D-4017-BEBE-3D25325664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6" name="Text Box 18">
          <a:extLst>
            <a:ext uri="{FF2B5EF4-FFF2-40B4-BE49-F238E27FC236}">
              <a16:creationId xmlns:a16="http://schemas.microsoft.com/office/drawing/2014/main" id="{E15AC7E7-1613-4815-9E4D-253EA67FF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7" name="Text Box 19">
          <a:extLst>
            <a:ext uri="{FF2B5EF4-FFF2-40B4-BE49-F238E27FC236}">
              <a16:creationId xmlns:a16="http://schemas.microsoft.com/office/drawing/2014/main" id="{C3DBA393-4C42-4F44-9928-3C7ED51575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8" name="Text Box 16">
          <a:extLst>
            <a:ext uri="{FF2B5EF4-FFF2-40B4-BE49-F238E27FC236}">
              <a16:creationId xmlns:a16="http://schemas.microsoft.com/office/drawing/2014/main" id="{8F14D6D3-18F7-44C5-8006-ED89F2E5D2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29" name="Text Box 16">
          <a:extLst>
            <a:ext uri="{FF2B5EF4-FFF2-40B4-BE49-F238E27FC236}">
              <a16:creationId xmlns:a16="http://schemas.microsoft.com/office/drawing/2014/main" id="{35761962-FFF0-4D21-9319-9F46293DE2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0" name="Text Box 17">
          <a:extLst>
            <a:ext uri="{FF2B5EF4-FFF2-40B4-BE49-F238E27FC236}">
              <a16:creationId xmlns:a16="http://schemas.microsoft.com/office/drawing/2014/main" id="{34F58829-22E0-4F5A-B761-7C610AC7E8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1" name="Text Box 18">
          <a:extLst>
            <a:ext uri="{FF2B5EF4-FFF2-40B4-BE49-F238E27FC236}">
              <a16:creationId xmlns:a16="http://schemas.microsoft.com/office/drawing/2014/main" id="{9EE1F58E-5BBF-4E6B-9A8F-168E49D00D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2" name="Text Box 19">
          <a:extLst>
            <a:ext uri="{FF2B5EF4-FFF2-40B4-BE49-F238E27FC236}">
              <a16:creationId xmlns:a16="http://schemas.microsoft.com/office/drawing/2014/main" id="{C49CC6C4-95F1-4F74-B6FD-04881D2A6E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3" name="Text Box 16">
          <a:extLst>
            <a:ext uri="{FF2B5EF4-FFF2-40B4-BE49-F238E27FC236}">
              <a16:creationId xmlns:a16="http://schemas.microsoft.com/office/drawing/2014/main" id="{1AB21AC8-F6A7-44D0-97C5-F53112345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4" name="Text Box 17">
          <a:extLst>
            <a:ext uri="{FF2B5EF4-FFF2-40B4-BE49-F238E27FC236}">
              <a16:creationId xmlns:a16="http://schemas.microsoft.com/office/drawing/2014/main" id="{EB2F4140-3A36-4880-815B-94A9312BFC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15875</xdr:rowOff>
    </xdr:from>
    <xdr:ext cx="95250" cy="171450"/>
    <xdr:sp macro="" textlink="">
      <xdr:nvSpPr>
        <xdr:cNvPr id="4935" name="Text Box 18">
          <a:extLst>
            <a:ext uri="{FF2B5EF4-FFF2-40B4-BE49-F238E27FC236}">
              <a16:creationId xmlns:a16="http://schemas.microsoft.com/office/drawing/2014/main" id="{66A478A6-1E52-41A8-ADE8-B4A7B913AD3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6" name="Text Box 16">
          <a:extLst>
            <a:ext uri="{FF2B5EF4-FFF2-40B4-BE49-F238E27FC236}">
              <a16:creationId xmlns:a16="http://schemas.microsoft.com/office/drawing/2014/main" id="{1EA1C0B1-DBDC-43F1-B970-65A835C52E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7" name="Text Box 17">
          <a:extLst>
            <a:ext uri="{FF2B5EF4-FFF2-40B4-BE49-F238E27FC236}">
              <a16:creationId xmlns:a16="http://schemas.microsoft.com/office/drawing/2014/main" id="{2D9ED07E-01D2-48A6-9D74-9DCDD708CF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8" name="Text Box 18">
          <a:extLst>
            <a:ext uri="{FF2B5EF4-FFF2-40B4-BE49-F238E27FC236}">
              <a16:creationId xmlns:a16="http://schemas.microsoft.com/office/drawing/2014/main" id="{9036B997-54AE-4F05-99A1-FC9206A888D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9" name="Text Box 19">
          <a:extLst>
            <a:ext uri="{FF2B5EF4-FFF2-40B4-BE49-F238E27FC236}">
              <a16:creationId xmlns:a16="http://schemas.microsoft.com/office/drawing/2014/main" id="{04CBFDB1-FE43-4A29-B676-8B761D3B6F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40" name="Text Box 16">
          <a:extLst>
            <a:ext uri="{FF2B5EF4-FFF2-40B4-BE49-F238E27FC236}">
              <a16:creationId xmlns:a16="http://schemas.microsoft.com/office/drawing/2014/main" id="{36757B22-A113-4658-8BCD-F763156128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1" name="Text Box 16">
          <a:extLst>
            <a:ext uri="{FF2B5EF4-FFF2-40B4-BE49-F238E27FC236}">
              <a16:creationId xmlns:a16="http://schemas.microsoft.com/office/drawing/2014/main" id="{0A397BBC-A840-4BC9-8061-884022EC2D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2" name="Text Box 17">
          <a:extLst>
            <a:ext uri="{FF2B5EF4-FFF2-40B4-BE49-F238E27FC236}">
              <a16:creationId xmlns:a16="http://schemas.microsoft.com/office/drawing/2014/main" id="{B0A20BDD-30F0-4FA9-A703-42813CAF18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3" name="Text Box 18">
          <a:extLst>
            <a:ext uri="{FF2B5EF4-FFF2-40B4-BE49-F238E27FC236}">
              <a16:creationId xmlns:a16="http://schemas.microsoft.com/office/drawing/2014/main" id="{C540565C-25DB-4D0B-BA7D-DEBD3B1CE6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4" name="Text Box 19">
          <a:extLst>
            <a:ext uri="{FF2B5EF4-FFF2-40B4-BE49-F238E27FC236}">
              <a16:creationId xmlns:a16="http://schemas.microsoft.com/office/drawing/2014/main" id="{B861D1C7-98ED-4234-BDBC-A704BD456C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5" name="Text Box 16">
          <a:extLst>
            <a:ext uri="{FF2B5EF4-FFF2-40B4-BE49-F238E27FC236}">
              <a16:creationId xmlns:a16="http://schemas.microsoft.com/office/drawing/2014/main" id="{CD944A75-76CD-40B1-A0EB-413D8A23F5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6" name="Text Box 17">
          <a:extLst>
            <a:ext uri="{FF2B5EF4-FFF2-40B4-BE49-F238E27FC236}">
              <a16:creationId xmlns:a16="http://schemas.microsoft.com/office/drawing/2014/main" id="{FB900A40-023F-4387-8BD3-6206A074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4947" name="Text Box 18">
          <a:extLst>
            <a:ext uri="{FF2B5EF4-FFF2-40B4-BE49-F238E27FC236}">
              <a16:creationId xmlns:a16="http://schemas.microsoft.com/office/drawing/2014/main" id="{83170622-71C5-4535-8C1F-73F21D604F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8" name="Text Box 16">
          <a:extLst>
            <a:ext uri="{FF2B5EF4-FFF2-40B4-BE49-F238E27FC236}">
              <a16:creationId xmlns:a16="http://schemas.microsoft.com/office/drawing/2014/main" id="{91C89F71-1822-4FF1-8F34-F58F8B8B46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9" name="Text Box 17">
          <a:extLst>
            <a:ext uri="{FF2B5EF4-FFF2-40B4-BE49-F238E27FC236}">
              <a16:creationId xmlns:a16="http://schemas.microsoft.com/office/drawing/2014/main" id="{DA0241BF-B449-4563-A48F-FF88B9C847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0" name="Text Box 18">
          <a:extLst>
            <a:ext uri="{FF2B5EF4-FFF2-40B4-BE49-F238E27FC236}">
              <a16:creationId xmlns:a16="http://schemas.microsoft.com/office/drawing/2014/main" id="{ED5C1A60-6ED8-40A1-8751-328DF4405B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1" name="Text Box 19">
          <a:extLst>
            <a:ext uri="{FF2B5EF4-FFF2-40B4-BE49-F238E27FC236}">
              <a16:creationId xmlns:a16="http://schemas.microsoft.com/office/drawing/2014/main" id="{4655581D-2943-4A92-A67B-D2E549F603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2" name="Text Box 16">
          <a:extLst>
            <a:ext uri="{FF2B5EF4-FFF2-40B4-BE49-F238E27FC236}">
              <a16:creationId xmlns:a16="http://schemas.microsoft.com/office/drawing/2014/main" id="{197358BC-58C5-4A30-88B8-E620873927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3" name="Text Box 16">
          <a:extLst>
            <a:ext uri="{FF2B5EF4-FFF2-40B4-BE49-F238E27FC236}">
              <a16:creationId xmlns:a16="http://schemas.microsoft.com/office/drawing/2014/main" id="{B242145D-E143-4B66-AF92-115A6EAADB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4" name="Text Box 17">
          <a:extLst>
            <a:ext uri="{FF2B5EF4-FFF2-40B4-BE49-F238E27FC236}">
              <a16:creationId xmlns:a16="http://schemas.microsoft.com/office/drawing/2014/main" id="{72A1CA6E-E1AC-43CF-BDB0-46A9C9F391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5" name="Text Box 18">
          <a:extLst>
            <a:ext uri="{FF2B5EF4-FFF2-40B4-BE49-F238E27FC236}">
              <a16:creationId xmlns:a16="http://schemas.microsoft.com/office/drawing/2014/main" id="{8BBA5779-C896-41AC-A374-102B51C59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6" name="Text Box 19">
          <a:extLst>
            <a:ext uri="{FF2B5EF4-FFF2-40B4-BE49-F238E27FC236}">
              <a16:creationId xmlns:a16="http://schemas.microsoft.com/office/drawing/2014/main" id="{F5D014BF-AB49-4BC5-953D-A2320BD745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7" name="Text Box 16">
          <a:extLst>
            <a:ext uri="{FF2B5EF4-FFF2-40B4-BE49-F238E27FC236}">
              <a16:creationId xmlns:a16="http://schemas.microsoft.com/office/drawing/2014/main" id="{D691F649-F153-42B7-92B0-83B60F9833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8" name="Text Box 17">
          <a:extLst>
            <a:ext uri="{FF2B5EF4-FFF2-40B4-BE49-F238E27FC236}">
              <a16:creationId xmlns:a16="http://schemas.microsoft.com/office/drawing/2014/main" id="{C327D30E-9329-4BBF-BB77-01EA6B428F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15875</xdr:rowOff>
    </xdr:from>
    <xdr:ext cx="95250" cy="171450"/>
    <xdr:sp macro="" textlink="">
      <xdr:nvSpPr>
        <xdr:cNvPr id="4959" name="Text Box 18">
          <a:extLst>
            <a:ext uri="{FF2B5EF4-FFF2-40B4-BE49-F238E27FC236}">
              <a16:creationId xmlns:a16="http://schemas.microsoft.com/office/drawing/2014/main" id="{E2CEE3BF-59C3-4024-9CCD-87C3213B916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0" name="Text Box 16">
          <a:extLst>
            <a:ext uri="{FF2B5EF4-FFF2-40B4-BE49-F238E27FC236}">
              <a16:creationId xmlns:a16="http://schemas.microsoft.com/office/drawing/2014/main" id="{841393CA-136C-490F-B6C1-6061E9BC95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1" name="Text Box 17">
          <a:extLst>
            <a:ext uri="{FF2B5EF4-FFF2-40B4-BE49-F238E27FC236}">
              <a16:creationId xmlns:a16="http://schemas.microsoft.com/office/drawing/2014/main" id="{FDF4C838-709D-4DF5-9208-D0CD63B232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2" name="Text Box 18">
          <a:extLst>
            <a:ext uri="{FF2B5EF4-FFF2-40B4-BE49-F238E27FC236}">
              <a16:creationId xmlns:a16="http://schemas.microsoft.com/office/drawing/2014/main" id="{35343323-FB7F-47D6-9607-432CEAADAD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3" name="Text Box 19">
          <a:extLst>
            <a:ext uri="{FF2B5EF4-FFF2-40B4-BE49-F238E27FC236}">
              <a16:creationId xmlns:a16="http://schemas.microsoft.com/office/drawing/2014/main" id="{13F14408-D366-43D9-83F1-770B17C1C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4" name="Text Box 16">
          <a:extLst>
            <a:ext uri="{FF2B5EF4-FFF2-40B4-BE49-F238E27FC236}">
              <a16:creationId xmlns:a16="http://schemas.microsoft.com/office/drawing/2014/main" id="{529BB72C-C9D1-4B25-93A9-A99EF2B88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5" name="Text Box 16">
          <a:extLst>
            <a:ext uri="{FF2B5EF4-FFF2-40B4-BE49-F238E27FC236}">
              <a16:creationId xmlns:a16="http://schemas.microsoft.com/office/drawing/2014/main" id="{1918D32B-D8E9-43E1-ACE4-8406BCABC2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6" name="Text Box 17">
          <a:extLst>
            <a:ext uri="{FF2B5EF4-FFF2-40B4-BE49-F238E27FC236}">
              <a16:creationId xmlns:a16="http://schemas.microsoft.com/office/drawing/2014/main" id="{0999F099-8345-44F7-85CE-47B8A4E126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7" name="Text Box 18">
          <a:extLst>
            <a:ext uri="{FF2B5EF4-FFF2-40B4-BE49-F238E27FC236}">
              <a16:creationId xmlns:a16="http://schemas.microsoft.com/office/drawing/2014/main" id="{E0120A96-6DE5-4CA4-8FC1-FD42540E6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8" name="Text Box 19">
          <a:extLst>
            <a:ext uri="{FF2B5EF4-FFF2-40B4-BE49-F238E27FC236}">
              <a16:creationId xmlns:a16="http://schemas.microsoft.com/office/drawing/2014/main" id="{C6E5316E-3EF8-4837-9E2C-B8B7B80DE0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9" name="Text Box 16">
          <a:extLst>
            <a:ext uri="{FF2B5EF4-FFF2-40B4-BE49-F238E27FC236}">
              <a16:creationId xmlns:a16="http://schemas.microsoft.com/office/drawing/2014/main" id="{AC843A0E-888E-47CF-9330-8693BD5A22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70" name="Text Box 17">
          <a:extLst>
            <a:ext uri="{FF2B5EF4-FFF2-40B4-BE49-F238E27FC236}">
              <a16:creationId xmlns:a16="http://schemas.microsoft.com/office/drawing/2014/main" id="{3BF3D968-CEA7-4637-9ABA-97A7BF6C33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15875</xdr:rowOff>
    </xdr:from>
    <xdr:ext cx="95250" cy="171450"/>
    <xdr:sp macro="" textlink="">
      <xdr:nvSpPr>
        <xdr:cNvPr id="4971" name="Text Box 18">
          <a:extLst>
            <a:ext uri="{FF2B5EF4-FFF2-40B4-BE49-F238E27FC236}">
              <a16:creationId xmlns:a16="http://schemas.microsoft.com/office/drawing/2014/main" id="{F1C4AD5F-4D59-4AB1-B387-AFC3B24F36C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2" name="Text Box 16">
          <a:extLst>
            <a:ext uri="{FF2B5EF4-FFF2-40B4-BE49-F238E27FC236}">
              <a16:creationId xmlns:a16="http://schemas.microsoft.com/office/drawing/2014/main" id="{74593E95-B95B-4DD0-A289-D49AE3B126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3" name="Text Box 17">
          <a:extLst>
            <a:ext uri="{FF2B5EF4-FFF2-40B4-BE49-F238E27FC236}">
              <a16:creationId xmlns:a16="http://schemas.microsoft.com/office/drawing/2014/main" id="{CD0FF07A-A9CD-46D8-A908-D65E2D8DE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4" name="Text Box 18">
          <a:extLst>
            <a:ext uri="{FF2B5EF4-FFF2-40B4-BE49-F238E27FC236}">
              <a16:creationId xmlns:a16="http://schemas.microsoft.com/office/drawing/2014/main" id="{E028717E-1344-4C44-A60E-8B45FE912A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5" name="Text Box 19">
          <a:extLst>
            <a:ext uri="{FF2B5EF4-FFF2-40B4-BE49-F238E27FC236}">
              <a16:creationId xmlns:a16="http://schemas.microsoft.com/office/drawing/2014/main" id="{F22E93E1-6764-48C3-A6D3-A9213EE20AD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6" name="Text Box 16">
          <a:extLst>
            <a:ext uri="{FF2B5EF4-FFF2-40B4-BE49-F238E27FC236}">
              <a16:creationId xmlns:a16="http://schemas.microsoft.com/office/drawing/2014/main" id="{9C5EA98F-DD14-45A4-8B93-CD9351F19B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7" name="Text Box 16">
          <a:extLst>
            <a:ext uri="{FF2B5EF4-FFF2-40B4-BE49-F238E27FC236}">
              <a16:creationId xmlns:a16="http://schemas.microsoft.com/office/drawing/2014/main" id="{08270F3F-E19C-470D-B9FE-AD7848535A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8" name="Text Box 17">
          <a:extLst>
            <a:ext uri="{FF2B5EF4-FFF2-40B4-BE49-F238E27FC236}">
              <a16:creationId xmlns:a16="http://schemas.microsoft.com/office/drawing/2014/main" id="{69846E46-59C9-4202-BF68-0C5631FFEE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9" name="Text Box 18">
          <a:extLst>
            <a:ext uri="{FF2B5EF4-FFF2-40B4-BE49-F238E27FC236}">
              <a16:creationId xmlns:a16="http://schemas.microsoft.com/office/drawing/2014/main" id="{77C1653B-36EC-4F46-A3F4-F357654163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0" name="Text Box 19">
          <a:extLst>
            <a:ext uri="{FF2B5EF4-FFF2-40B4-BE49-F238E27FC236}">
              <a16:creationId xmlns:a16="http://schemas.microsoft.com/office/drawing/2014/main" id="{9482F60C-4DE4-4CEB-B3ED-E48EEC8A97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1" name="Text Box 16">
          <a:extLst>
            <a:ext uri="{FF2B5EF4-FFF2-40B4-BE49-F238E27FC236}">
              <a16:creationId xmlns:a16="http://schemas.microsoft.com/office/drawing/2014/main" id="{031491DA-533A-4687-8E64-721ABB0C7E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2" name="Text Box 17">
          <a:extLst>
            <a:ext uri="{FF2B5EF4-FFF2-40B4-BE49-F238E27FC236}">
              <a16:creationId xmlns:a16="http://schemas.microsoft.com/office/drawing/2014/main" id="{3321D1A2-BDAB-4DDF-9875-9328B15DDD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15875</xdr:rowOff>
    </xdr:from>
    <xdr:ext cx="95250" cy="171450"/>
    <xdr:sp macro="" textlink="">
      <xdr:nvSpPr>
        <xdr:cNvPr id="4983" name="Text Box 18">
          <a:extLst>
            <a:ext uri="{FF2B5EF4-FFF2-40B4-BE49-F238E27FC236}">
              <a16:creationId xmlns:a16="http://schemas.microsoft.com/office/drawing/2014/main" id="{4E560170-1B32-46F5-AB83-74CA0F5FA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4" name="Text Box 16">
          <a:extLst>
            <a:ext uri="{FF2B5EF4-FFF2-40B4-BE49-F238E27FC236}">
              <a16:creationId xmlns:a16="http://schemas.microsoft.com/office/drawing/2014/main" id="{F44D81D8-DBDA-42D7-9009-F92E98B074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5" name="Text Box 17">
          <a:extLst>
            <a:ext uri="{FF2B5EF4-FFF2-40B4-BE49-F238E27FC236}">
              <a16:creationId xmlns:a16="http://schemas.microsoft.com/office/drawing/2014/main" id="{04E3BEF7-91D1-4597-8581-CF757E4D73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6" name="Text Box 18">
          <a:extLst>
            <a:ext uri="{FF2B5EF4-FFF2-40B4-BE49-F238E27FC236}">
              <a16:creationId xmlns:a16="http://schemas.microsoft.com/office/drawing/2014/main" id="{BD6D7A7F-96E1-4348-B1F0-138C9F5AD4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7" name="Text Box 19">
          <a:extLst>
            <a:ext uri="{FF2B5EF4-FFF2-40B4-BE49-F238E27FC236}">
              <a16:creationId xmlns:a16="http://schemas.microsoft.com/office/drawing/2014/main" id="{3FF17B6E-3189-4CB7-B216-1FFA20870A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8" name="Text Box 16">
          <a:extLst>
            <a:ext uri="{FF2B5EF4-FFF2-40B4-BE49-F238E27FC236}">
              <a16:creationId xmlns:a16="http://schemas.microsoft.com/office/drawing/2014/main" id="{3DD98AFD-624E-4ED5-99A9-3566E742C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89" name="Text Box 16">
          <a:extLst>
            <a:ext uri="{FF2B5EF4-FFF2-40B4-BE49-F238E27FC236}">
              <a16:creationId xmlns:a16="http://schemas.microsoft.com/office/drawing/2014/main" id="{B6B5C4EE-219C-42CD-A344-CCE8CB414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0" name="Text Box 17">
          <a:extLst>
            <a:ext uri="{FF2B5EF4-FFF2-40B4-BE49-F238E27FC236}">
              <a16:creationId xmlns:a16="http://schemas.microsoft.com/office/drawing/2014/main" id="{9748F86E-A87C-4B71-9745-96BEBC3769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1" name="Text Box 18">
          <a:extLst>
            <a:ext uri="{FF2B5EF4-FFF2-40B4-BE49-F238E27FC236}">
              <a16:creationId xmlns:a16="http://schemas.microsoft.com/office/drawing/2014/main" id="{65782622-BB4C-4906-9917-ACAD762337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2" name="Text Box 19">
          <a:extLst>
            <a:ext uri="{FF2B5EF4-FFF2-40B4-BE49-F238E27FC236}">
              <a16:creationId xmlns:a16="http://schemas.microsoft.com/office/drawing/2014/main" id="{BF811BD8-54DB-449B-B345-48917B09E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3" name="Text Box 16">
          <a:extLst>
            <a:ext uri="{FF2B5EF4-FFF2-40B4-BE49-F238E27FC236}">
              <a16:creationId xmlns:a16="http://schemas.microsoft.com/office/drawing/2014/main" id="{53206952-E31C-4BD7-B435-DA12621DF25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4" name="Text Box 17">
          <a:extLst>
            <a:ext uri="{FF2B5EF4-FFF2-40B4-BE49-F238E27FC236}">
              <a16:creationId xmlns:a16="http://schemas.microsoft.com/office/drawing/2014/main" id="{A22A383F-355B-4467-BAA3-2C23DF37108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15875</xdr:rowOff>
    </xdr:from>
    <xdr:ext cx="95250" cy="171450"/>
    <xdr:sp macro="" textlink="">
      <xdr:nvSpPr>
        <xdr:cNvPr id="4995" name="Text Box 18">
          <a:extLst>
            <a:ext uri="{FF2B5EF4-FFF2-40B4-BE49-F238E27FC236}">
              <a16:creationId xmlns:a16="http://schemas.microsoft.com/office/drawing/2014/main" id="{2B8E2D57-3CC9-4855-8F9B-DA15DE78DA8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6" name="Text Box 16">
          <a:extLst>
            <a:ext uri="{FF2B5EF4-FFF2-40B4-BE49-F238E27FC236}">
              <a16:creationId xmlns:a16="http://schemas.microsoft.com/office/drawing/2014/main" id="{B5BECB63-6926-4CEB-BA59-5A262DFDA0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7" name="Text Box 17">
          <a:extLst>
            <a:ext uri="{FF2B5EF4-FFF2-40B4-BE49-F238E27FC236}">
              <a16:creationId xmlns:a16="http://schemas.microsoft.com/office/drawing/2014/main" id="{EB752CB6-8579-4356-9E4D-FB7E025969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8" name="Text Box 18">
          <a:extLst>
            <a:ext uri="{FF2B5EF4-FFF2-40B4-BE49-F238E27FC236}">
              <a16:creationId xmlns:a16="http://schemas.microsoft.com/office/drawing/2014/main" id="{15256F1D-5B1D-4293-86AE-07476D4F50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9" name="Text Box 19">
          <a:extLst>
            <a:ext uri="{FF2B5EF4-FFF2-40B4-BE49-F238E27FC236}">
              <a16:creationId xmlns:a16="http://schemas.microsoft.com/office/drawing/2014/main" id="{4C1F161E-0BCE-4E29-99E8-6E582C516F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5000" name="Text Box 16">
          <a:extLst>
            <a:ext uri="{FF2B5EF4-FFF2-40B4-BE49-F238E27FC236}">
              <a16:creationId xmlns:a16="http://schemas.microsoft.com/office/drawing/2014/main" id="{453A9898-B22D-4B22-9176-2DA6DF585A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1" name="Text Box 16">
          <a:extLst>
            <a:ext uri="{FF2B5EF4-FFF2-40B4-BE49-F238E27FC236}">
              <a16:creationId xmlns:a16="http://schemas.microsoft.com/office/drawing/2014/main" id="{26A6F4F9-FBBA-4880-9D34-6872501741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2" name="Text Box 17">
          <a:extLst>
            <a:ext uri="{FF2B5EF4-FFF2-40B4-BE49-F238E27FC236}">
              <a16:creationId xmlns:a16="http://schemas.microsoft.com/office/drawing/2014/main" id="{8A22D9BD-365C-4533-90F6-BD1FB40637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3" name="Text Box 18">
          <a:extLst>
            <a:ext uri="{FF2B5EF4-FFF2-40B4-BE49-F238E27FC236}">
              <a16:creationId xmlns:a16="http://schemas.microsoft.com/office/drawing/2014/main" id="{5EADAD67-0CA8-4ACF-B9FB-80C09E841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4" name="Text Box 19">
          <a:extLst>
            <a:ext uri="{FF2B5EF4-FFF2-40B4-BE49-F238E27FC236}">
              <a16:creationId xmlns:a16="http://schemas.microsoft.com/office/drawing/2014/main" id="{5D8D5C2C-54D0-498A-B6A2-2EBF9DB261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5" name="Text Box 16">
          <a:extLst>
            <a:ext uri="{FF2B5EF4-FFF2-40B4-BE49-F238E27FC236}">
              <a16:creationId xmlns:a16="http://schemas.microsoft.com/office/drawing/2014/main" id="{EEE84BA1-78AE-495C-B7BD-0521F75FBB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6" name="Text Box 17">
          <a:extLst>
            <a:ext uri="{FF2B5EF4-FFF2-40B4-BE49-F238E27FC236}">
              <a16:creationId xmlns:a16="http://schemas.microsoft.com/office/drawing/2014/main" id="{C2949E83-B1B9-40E8-B55E-0CDB66BD5D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15875</xdr:rowOff>
    </xdr:from>
    <xdr:ext cx="95250" cy="171450"/>
    <xdr:sp macro="" textlink="">
      <xdr:nvSpPr>
        <xdr:cNvPr id="5007" name="Text Box 18">
          <a:extLst>
            <a:ext uri="{FF2B5EF4-FFF2-40B4-BE49-F238E27FC236}">
              <a16:creationId xmlns:a16="http://schemas.microsoft.com/office/drawing/2014/main" id="{CAB5FEFD-FAB0-467A-9FE2-D47B06FA95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8" name="Text Box 16">
          <a:extLst>
            <a:ext uri="{FF2B5EF4-FFF2-40B4-BE49-F238E27FC236}">
              <a16:creationId xmlns:a16="http://schemas.microsoft.com/office/drawing/2014/main" id="{C70FAD6B-8B19-4479-831A-291CA4A492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9" name="Text Box 17">
          <a:extLst>
            <a:ext uri="{FF2B5EF4-FFF2-40B4-BE49-F238E27FC236}">
              <a16:creationId xmlns:a16="http://schemas.microsoft.com/office/drawing/2014/main" id="{5D4A1675-FE99-41EF-9245-690E5F31D4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0" name="Text Box 18">
          <a:extLst>
            <a:ext uri="{FF2B5EF4-FFF2-40B4-BE49-F238E27FC236}">
              <a16:creationId xmlns:a16="http://schemas.microsoft.com/office/drawing/2014/main" id="{CC873E7C-AC99-4BB9-92FD-308974F4C3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1" name="Text Box 19">
          <a:extLst>
            <a:ext uri="{FF2B5EF4-FFF2-40B4-BE49-F238E27FC236}">
              <a16:creationId xmlns:a16="http://schemas.microsoft.com/office/drawing/2014/main" id="{8176B9BB-6190-49C0-A6DF-4F234C5A5A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2" name="Text Box 16">
          <a:extLst>
            <a:ext uri="{FF2B5EF4-FFF2-40B4-BE49-F238E27FC236}">
              <a16:creationId xmlns:a16="http://schemas.microsoft.com/office/drawing/2014/main" id="{168151E0-B730-48D3-B562-32215CDDA0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3" name="Text Box 16">
          <a:extLst>
            <a:ext uri="{FF2B5EF4-FFF2-40B4-BE49-F238E27FC236}">
              <a16:creationId xmlns:a16="http://schemas.microsoft.com/office/drawing/2014/main" id="{6C1BF741-9C53-48CC-8D75-61245B3BE6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4" name="Text Box 17">
          <a:extLst>
            <a:ext uri="{FF2B5EF4-FFF2-40B4-BE49-F238E27FC236}">
              <a16:creationId xmlns:a16="http://schemas.microsoft.com/office/drawing/2014/main" id="{DB42479B-EEBC-455C-9892-8F1F57847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5" name="Text Box 18">
          <a:extLst>
            <a:ext uri="{FF2B5EF4-FFF2-40B4-BE49-F238E27FC236}">
              <a16:creationId xmlns:a16="http://schemas.microsoft.com/office/drawing/2014/main" id="{EE37E8BB-0C0C-43FE-B496-AB7DF4E5513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6" name="Text Box 19">
          <a:extLst>
            <a:ext uri="{FF2B5EF4-FFF2-40B4-BE49-F238E27FC236}">
              <a16:creationId xmlns:a16="http://schemas.microsoft.com/office/drawing/2014/main" id="{B6BB9D56-89CB-47BD-A5DF-A74CDB23F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7" name="Text Box 16">
          <a:extLst>
            <a:ext uri="{FF2B5EF4-FFF2-40B4-BE49-F238E27FC236}">
              <a16:creationId xmlns:a16="http://schemas.microsoft.com/office/drawing/2014/main" id="{9CF99E7D-D1A8-4043-A6C8-326483A724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8" name="Text Box 17">
          <a:extLst>
            <a:ext uri="{FF2B5EF4-FFF2-40B4-BE49-F238E27FC236}">
              <a16:creationId xmlns:a16="http://schemas.microsoft.com/office/drawing/2014/main" id="{EFC08744-3484-4300-AA39-B6C2884C4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5019" name="Text Box 18">
          <a:extLst>
            <a:ext uri="{FF2B5EF4-FFF2-40B4-BE49-F238E27FC236}">
              <a16:creationId xmlns:a16="http://schemas.microsoft.com/office/drawing/2014/main" id="{219AC957-A781-4698-A309-BAE6C6F45EF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0" name="Text Box 16">
          <a:extLst>
            <a:ext uri="{FF2B5EF4-FFF2-40B4-BE49-F238E27FC236}">
              <a16:creationId xmlns:a16="http://schemas.microsoft.com/office/drawing/2014/main" id="{713A0898-AA74-4F52-A966-1E2302236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1" name="Text Box 17">
          <a:extLst>
            <a:ext uri="{FF2B5EF4-FFF2-40B4-BE49-F238E27FC236}">
              <a16:creationId xmlns:a16="http://schemas.microsoft.com/office/drawing/2014/main" id="{371D3189-902C-4D35-8836-807EE86E45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2" name="Text Box 18">
          <a:extLst>
            <a:ext uri="{FF2B5EF4-FFF2-40B4-BE49-F238E27FC236}">
              <a16:creationId xmlns:a16="http://schemas.microsoft.com/office/drawing/2014/main" id="{E328FC55-4B0C-40BF-BF45-2EE4668E4EC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3" name="Text Box 19">
          <a:extLst>
            <a:ext uri="{FF2B5EF4-FFF2-40B4-BE49-F238E27FC236}">
              <a16:creationId xmlns:a16="http://schemas.microsoft.com/office/drawing/2014/main" id="{B8863534-B47D-4359-B5B5-9C5199DCC8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4" name="Text Box 16">
          <a:extLst>
            <a:ext uri="{FF2B5EF4-FFF2-40B4-BE49-F238E27FC236}">
              <a16:creationId xmlns:a16="http://schemas.microsoft.com/office/drawing/2014/main" id="{C1A620D7-18C2-45FB-A12E-61AABF6217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5" name="Text Box 16">
          <a:extLst>
            <a:ext uri="{FF2B5EF4-FFF2-40B4-BE49-F238E27FC236}">
              <a16:creationId xmlns:a16="http://schemas.microsoft.com/office/drawing/2014/main" id="{E39B13B7-1A95-4B6E-A105-9FF9D2AA91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6" name="Text Box 17">
          <a:extLst>
            <a:ext uri="{FF2B5EF4-FFF2-40B4-BE49-F238E27FC236}">
              <a16:creationId xmlns:a16="http://schemas.microsoft.com/office/drawing/2014/main" id="{CDDAD725-343B-4DF7-B687-20473981FE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7" name="Text Box 18">
          <a:extLst>
            <a:ext uri="{FF2B5EF4-FFF2-40B4-BE49-F238E27FC236}">
              <a16:creationId xmlns:a16="http://schemas.microsoft.com/office/drawing/2014/main" id="{1FE66DAD-E0BC-40E6-87F9-EFBEE7F9AC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8" name="Text Box 19">
          <a:extLst>
            <a:ext uri="{FF2B5EF4-FFF2-40B4-BE49-F238E27FC236}">
              <a16:creationId xmlns:a16="http://schemas.microsoft.com/office/drawing/2014/main" id="{38DE7CB3-9D30-43B3-8B8A-EC11E95CA1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9" name="Text Box 16">
          <a:extLst>
            <a:ext uri="{FF2B5EF4-FFF2-40B4-BE49-F238E27FC236}">
              <a16:creationId xmlns:a16="http://schemas.microsoft.com/office/drawing/2014/main" id="{2CBD5470-5041-4BA6-96F7-9A20D1EDCF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30" name="Text Box 17">
          <a:extLst>
            <a:ext uri="{FF2B5EF4-FFF2-40B4-BE49-F238E27FC236}">
              <a16:creationId xmlns:a16="http://schemas.microsoft.com/office/drawing/2014/main" id="{8B3C9EDB-D566-4661-A82E-C2DF380ADA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15875</xdr:rowOff>
    </xdr:from>
    <xdr:ext cx="95250" cy="171450"/>
    <xdr:sp macro="" textlink="">
      <xdr:nvSpPr>
        <xdr:cNvPr id="5031" name="Text Box 18">
          <a:extLst>
            <a:ext uri="{FF2B5EF4-FFF2-40B4-BE49-F238E27FC236}">
              <a16:creationId xmlns:a16="http://schemas.microsoft.com/office/drawing/2014/main" id="{9005F26F-F8FE-4AC7-85E7-5B13AFAB5E4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2" name="Text Box 16">
          <a:extLst>
            <a:ext uri="{FF2B5EF4-FFF2-40B4-BE49-F238E27FC236}">
              <a16:creationId xmlns:a16="http://schemas.microsoft.com/office/drawing/2014/main" id="{2DD2E470-3F95-4FC9-A8D7-F46A15FAAE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3" name="Text Box 17">
          <a:extLst>
            <a:ext uri="{FF2B5EF4-FFF2-40B4-BE49-F238E27FC236}">
              <a16:creationId xmlns:a16="http://schemas.microsoft.com/office/drawing/2014/main" id="{ED8CB844-EC74-40CD-9572-D49BDFE2B7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4" name="Text Box 18">
          <a:extLst>
            <a:ext uri="{FF2B5EF4-FFF2-40B4-BE49-F238E27FC236}">
              <a16:creationId xmlns:a16="http://schemas.microsoft.com/office/drawing/2014/main" id="{6F4611EC-247D-44A7-9441-10AA5D77AA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5" name="Text Box 19">
          <a:extLst>
            <a:ext uri="{FF2B5EF4-FFF2-40B4-BE49-F238E27FC236}">
              <a16:creationId xmlns:a16="http://schemas.microsoft.com/office/drawing/2014/main" id="{3013353A-C937-4ACE-A51A-A20DA53D20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6" name="Text Box 16">
          <a:extLst>
            <a:ext uri="{FF2B5EF4-FFF2-40B4-BE49-F238E27FC236}">
              <a16:creationId xmlns:a16="http://schemas.microsoft.com/office/drawing/2014/main" id="{E8C1941B-A7F6-43F4-AA05-1C8A812418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7" name="Text Box 16">
          <a:extLst>
            <a:ext uri="{FF2B5EF4-FFF2-40B4-BE49-F238E27FC236}">
              <a16:creationId xmlns:a16="http://schemas.microsoft.com/office/drawing/2014/main" id="{46AFCC96-A8A1-4C22-A0F2-E55D800979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8" name="Text Box 17">
          <a:extLst>
            <a:ext uri="{FF2B5EF4-FFF2-40B4-BE49-F238E27FC236}">
              <a16:creationId xmlns:a16="http://schemas.microsoft.com/office/drawing/2014/main" id="{BE3E2CCC-9A86-4E25-8D5D-87E308DE4D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9" name="Text Box 18">
          <a:extLst>
            <a:ext uri="{FF2B5EF4-FFF2-40B4-BE49-F238E27FC236}">
              <a16:creationId xmlns:a16="http://schemas.microsoft.com/office/drawing/2014/main" id="{AC176D9B-7AEE-4D3E-BE7F-01F98FFDD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0" name="Text Box 19">
          <a:extLst>
            <a:ext uri="{FF2B5EF4-FFF2-40B4-BE49-F238E27FC236}">
              <a16:creationId xmlns:a16="http://schemas.microsoft.com/office/drawing/2014/main" id="{D29F231C-174D-4BA1-A92F-2486248C82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1" name="Text Box 16">
          <a:extLst>
            <a:ext uri="{FF2B5EF4-FFF2-40B4-BE49-F238E27FC236}">
              <a16:creationId xmlns:a16="http://schemas.microsoft.com/office/drawing/2014/main" id="{FD70BCF6-801A-46C4-B0BA-C4A3B70D7D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2" name="Text Box 17">
          <a:extLst>
            <a:ext uri="{FF2B5EF4-FFF2-40B4-BE49-F238E27FC236}">
              <a16:creationId xmlns:a16="http://schemas.microsoft.com/office/drawing/2014/main" id="{FFD9C7F3-3E38-4B84-AE9D-B0C1833D3A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15875</xdr:rowOff>
    </xdr:from>
    <xdr:ext cx="95250" cy="171450"/>
    <xdr:sp macro="" textlink="">
      <xdr:nvSpPr>
        <xdr:cNvPr id="5043" name="Text Box 18">
          <a:extLst>
            <a:ext uri="{FF2B5EF4-FFF2-40B4-BE49-F238E27FC236}">
              <a16:creationId xmlns:a16="http://schemas.microsoft.com/office/drawing/2014/main" id="{9BB13748-04DF-4E50-B460-803A3482E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4" name="Text Box 16">
          <a:extLst>
            <a:ext uri="{FF2B5EF4-FFF2-40B4-BE49-F238E27FC236}">
              <a16:creationId xmlns:a16="http://schemas.microsoft.com/office/drawing/2014/main" id="{9657425F-CB41-4BFF-AD6C-72BBD13450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5" name="Text Box 17">
          <a:extLst>
            <a:ext uri="{FF2B5EF4-FFF2-40B4-BE49-F238E27FC236}">
              <a16:creationId xmlns:a16="http://schemas.microsoft.com/office/drawing/2014/main" id="{CA574655-F4F4-475D-A521-CFFFDCE2C4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6" name="Text Box 18">
          <a:extLst>
            <a:ext uri="{FF2B5EF4-FFF2-40B4-BE49-F238E27FC236}">
              <a16:creationId xmlns:a16="http://schemas.microsoft.com/office/drawing/2014/main" id="{9C1A7C6F-749E-4B91-88B3-9095935976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7" name="Text Box 19">
          <a:extLst>
            <a:ext uri="{FF2B5EF4-FFF2-40B4-BE49-F238E27FC236}">
              <a16:creationId xmlns:a16="http://schemas.microsoft.com/office/drawing/2014/main" id="{65558641-70FC-4F51-950E-4DFADC1F56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8" name="Text Box 16">
          <a:extLst>
            <a:ext uri="{FF2B5EF4-FFF2-40B4-BE49-F238E27FC236}">
              <a16:creationId xmlns:a16="http://schemas.microsoft.com/office/drawing/2014/main" id="{52AEF03E-FBFB-45D4-AAAA-2086880C67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49" name="Text Box 16">
          <a:extLst>
            <a:ext uri="{FF2B5EF4-FFF2-40B4-BE49-F238E27FC236}">
              <a16:creationId xmlns:a16="http://schemas.microsoft.com/office/drawing/2014/main" id="{D1BA4EEA-CF63-4A29-B417-C461276EC1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0" name="Text Box 17">
          <a:extLst>
            <a:ext uri="{FF2B5EF4-FFF2-40B4-BE49-F238E27FC236}">
              <a16:creationId xmlns:a16="http://schemas.microsoft.com/office/drawing/2014/main" id="{711C7544-72D5-45D1-B6E3-DFC23A2312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1" name="Text Box 18">
          <a:extLst>
            <a:ext uri="{FF2B5EF4-FFF2-40B4-BE49-F238E27FC236}">
              <a16:creationId xmlns:a16="http://schemas.microsoft.com/office/drawing/2014/main" id="{C526C0BF-23D5-4DE3-BFE7-B005CF1F30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2" name="Text Box 19">
          <a:extLst>
            <a:ext uri="{FF2B5EF4-FFF2-40B4-BE49-F238E27FC236}">
              <a16:creationId xmlns:a16="http://schemas.microsoft.com/office/drawing/2014/main" id="{6D0919C4-D414-4135-8929-C6A9DF981F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3" name="Text Box 16">
          <a:extLst>
            <a:ext uri="{FF2B5EF4-FFF2-40B4-BE49-F238E27FC236}">
              <a16:creationId xmlns:a16="http://schemas.microsoft.com/office/drawing/2014/main" id="{640C5EC3-A448-436B-9C69-5EFD70B63C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4" name="Text Box 17">
          <a:extLst>
            <a:ext uri="{FF2B5EF4-FFF2-40B4-BE49-F238E27FC236}">
              <a16:creationId xmlns:a16="http://schemas.microsoft.com/office/drawing/2014/main" id="{3F5DCDFB-DD91-4FBC-8DE2-A961FDACFF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15875</xdr:rowOff>
    </xdr:from>
    <xdr:ext cx="95250" cy="171450"/>
    <xdr:sp macro="" textlink="">
      <xdr:nvSpPr>
        <xdr:cNvPr id="5055" name="Text Box 18">
          <a:extLst>
            <a:ext uri="{FF2B5EF4-FFF2-40B4-BE49-F238E27FC236}">
              <a16:creationId xmlns:a16="http://schemas.microsoft.com/office/drawing/2014/main" id="{4D47BA6D-E2B4-499A-9D95-E93D71E2F7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6" name="Text Box 16">
          <a:extLst>
            <a:ext uri="{FF2B5EF4-FFF2-40B4-BE49-F238E27FC236}">
              <a16:creationId xmlns:a16="http://schemas.microsoft.com/office/drawing/2014/main" id="{5215F303-62F1-43AA-9549-EC22F0295E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7" name="Text Box 17">
          <a:extLst>
            <a:ext uri="{FF2B5EF4-FFF2-40B4-BE49-F238E27FC236}">
              <a16:creationId xmlns:a16="http://schemas.microsoft.com/office/drawing/2014/main" id="{DDD662AF-980C-445A-B283-E400A35745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8" name="Text Box 18">
          <a:extLst>
            <a:ext uri="{FF2B5EF4-FFF2-40B4-BE49-F238E27FC236}">
              <a16:creationId xmlns:a16="http://schemas.microsoft.com/office/drawing/2014/main" id="{734D797D-5301-4F0B-AC3C-6FA46D01DA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9" name="Text Box 19">
          <a:extLst>
            <a:ext uri="{FF2B5EF4-FFF2-40B4-BE49-F238E27FC236}">
              <a16:creationId xmlns:a16="http://schemas.microsoft.com/office/drawing/2014/main" id="{6BA409BA-E560-43DB-9B50-CCA9115BBC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60" name="Text Box 16">
          <a:extLst>
            <a:ext uri="{FF2B5EF4-FFF2-40B4-BE49-F238E27FC236}">
              <a16:creationId xmlns:a16="http://schemas.microsoft.com/office/drawing/2014/main" id="{FEB6DDF9-C370-4FF3-A1BD-A48C2C7484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1" name="Text Box 16">
          <a:extLst>
            <a:ext uri="{FF2B5EF4-FFF2-40B4-BE49-F238E27FC236}">
              <a16:creationId xmlns:a16="http://schemas.microsoft.com/office/drawing/2014/main" id="{7689BBDC-F3F4-4466-BF1E-C09F3A8B4D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2" name="Text Box 17">
          <a:extLst>
            <a:ext uri="{FF2B5EF4-FFF2-40B4-BE49-F238E27FC236}">
              <a16:creationId xmlns:a16="http://schemas.microsoft.com/office/drawing/2014/main" id="{505D64E4-3C3A-4FAA-AD16-7F15993451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3" name="Text Box 18">
          <a:extLst>
            <a:ext uri="{FF2B5EF4-FFF2-40B4-BE49-F238E27FC236}">
              <a16:creationId xmlns:a16="http://schemas.microsoft.com/office/drawing/2014/main" id="{B95A52C3-7E03-49BF-840D-9A5D714FA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4" name="Text Box 19">
          <a:extLst>
            <a:ext uri="{FF2B5EF4-FFF2-40B4-BE49-F238E27FC236}">
              <a16:creationId xmlns:a16="http://schemas.microsoft.com/office/drawing/2014/main" id="{B3C6B0B3-E691-4713-9FA8-649103905C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5" name="Text Box 16">
          <a:extLst>
            <a:ext uri="{FF2B5EF4-FFF2-40B4-BE49-F238E27FC236}">
              <a16:creationId xmlns:a16="http://schemas.microsoft.com/office/drawing/2014/main" id="{66C8220F-5241-4ED7-8A01-7BB025CEE7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6" name="Text Box 17">
          <a:extLst>
            <a:ext uri="{FF2B5EF4-FFF2-40B4-BE49-F238E27FC236}">
              <a16:creationId xmlns:a16="http://schemas.microsoft.com/office/drawing/2014/main" id="{10AFF316-9596-4801-B838-3267D9F7B9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15875</xdr:rowOff>
    </xdr:from>
    <xdr:ext cx="95250" cy="171450"/>
    <xdr:sp macro="" textlink="">
      <xdr:nvSpPr>
        <xdr:cNvPr id="5067" name="Text Box 18">
          <a:extLst>
            <a:ext uri="{FF2B5EF4-FFF2-40B4-BE49-F238E27FC236}">
              <a16:creationId xmlns:a16="http://schemas.microsoft.com/office/drawing/2014/main" id="{4375B3C3-ECDD-4077-88EF-17675C99F7F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8" name="Text Box 16">
          <a:extLst>
            <a:ext uri="{FF2B5EF4-FFF2-40B4-BE49-F238E27FC236}">
              <a16:creationId xmlns:a16="http://schemas.microsoft.com/office/drawing/2014/main" id="{1BABA6C5-54DE-4852-9433-132410A831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9" name="Text Box 17">
          <a:extLst>
            <a:ext uri="{FF2B5EF4-FFF2-40B4-BE49-F238E27FC236}">
              <a16:creationId xmlns:a16="http://schemas.microsoft.com/office/drawing/2014/main" id="{791A4C5F-AE60-4312-8215-4C8C019B34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0" name="Text Box 18">
          <a:extLst>
            <a:ext uri="{FF2B5EF4-FFF2-40B4-BE49-F238E27FC236}">
              <a16:creationId xmlns:a16="http://schemas.microsoft.com/office/drawing/2014/main" id="{7E24606A-B08E-4EC9-8157-3E76EB9E0A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1" name="Text Box 19">
          <a:extLst>
            <a:ext uri="{FF2B5EF4-FFF2-40B4-BE49-F238E27FC236}">
              <a16:creationId xmlns:a16="http://schemas.microsoft.com/office/drawing/2014/main" id="{751A308F-AEA3-4026-9338-584EA85A08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2" name="Text Box 16">
          <a:extLst>
            <a:ext uri="{FF2B5EF4-FFF2-40B4-BE49-F238E27FC236}">
              <a16:creationId xmlns:a16="http://schemas.microsoft.com/office/drawing/2014/main" id="{441A2E72-0B24-40A7-8ADD-4C773D88FD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3" name="Text Box 16">
          <a:extLst>
            <a:ext uri="{FF2B5EF4-FFF2-40B4-BE49-F238E27FC236}">
              <a16:creationId xmlns:a16="http://schemas.microsoft.com/office/drawing/2014/main" id="{425D6A17-5AA1-4269-9B01-922F614772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4" name="Text Box 17">
          <a:extLst>
            <a:ext uri="{FF2B5EF4-FFF2-40B4-BE49-F238E27FC236}">
              <a16:creationId xmlns:a16="http://schemas.microsoft.com/office/drawing/2014/main" id="{69F99F0D-A7CB-47DB-BAB2-8F6674480C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5" name="Text Box 18">
          <a:extLst>
            <a:ext uri="{FF2B5EF4-FFF2-40B4-BE49-F238E27FC236}">
              <a16:creationId xmlns:a16="http://schemas.microsoft.com/office/drawing/2014/main" id="{D7259733-BA6F-4D6D-9FBC-F3EE96351D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6" name="Text Box 19">
          <a:extLst>
            <a:ext uri="{FF2B5EF4-FFF2-40B4-BE49-F238E27FC236}">
              <a16:creationId xmlns:a16="http://schemas.microsoft.com/office/drawing/2014/main" id="{D7B7DC6D-B162-4D68-B598-23197FCFB1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7" name="Text Box 16">
          <a:extLst>
            <a:ext uri="{FF2B5EF4-FFF2-40B4-BE49-F238E27FC236}">
              <a16:creationId xmlns:a16="http://schemas.microsoft.com/office/drawing/2014/main" id="{AA663851-516F-4BDC-8837-E2E8F289BE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8" name="Text Box 17">
          <a:extLst>
            <a:ext uri="{FF2B5EF4-FFF2-40B4-BE49-F238E27FC236}">
              <a16:creationId xmlns:a16="http://schemas.microsoft.com/office/drawing/2014/main" id="{6E73DC28-49F4-4A92-BE80-11EECD8CF8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15875</xdr:rowOff>
    </xdr:from>
    <xdr:ext cx="95250" cy="171450"/>
    <xdr:sp macro="" textlink="">
      <xdr:nvSpPr>
        <xdr:cNvPr id="5079" name="Text Box 18">
          <a:extLst>
            <a:ext uri="{FF2B5EF4-FFF2-40B4-BE49-F238E27FC236}">
              <a16:creationId xmlns:a16="http://schemas.microsoft.com/office/drawing/2014/main" id="{0C250FB1-AE7F-43F7-B8D1-F696056725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0" name="Text Box 16">
          <a:extLst>
            <a:ext uri="{FF2B5EF4-FFF2-40B4-BE49-F238E27FC236}">
              <a16:creationId xmlns:a16="http://schemas.microsoft.com/office/drawing/2014/main" id="{DE83295D-1900-46BA-A41B-14A0F65AA5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1" name="Text Box 17">
          <a:extLst>
            <a:ext uri="{FF2B5EF4-FFF2-40B4-BE49-F238E27FC236}">
              <a16:creationId xmlns:a16="http://schemas.microsoft.com/office/drawing/2014/main" id="{C730F871-36A8-4C35-939B-B93C0D16DA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2" name="Text Box 18">
          <a:extLst>
            <a:ext uri="{FF2B5EF4-FFF2-40B4-BE49-F238E27FC236}">
              <a16:creationId xmlns:a16="http://schemas.microsoft.com/office/drawing/2014/main" id="{2550DB7C-B96B-47B8-9D19-7C064CBFFC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3" name="Text Box 19">
          <a:extLst>
            <a:ext uri="{FF2B5EF4-FFF2-40B4-BE49-F238E27FC236}">
              <a16:creationId xmlns:a16="http://schemas.microsoft.com/office/drawing/2014/main" id="{80DD5BB0-2DBB-43BA-9F2A-95E580D37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4" name="Text Box 16">
          <a:extLst>
            <a:ext uri="{FF2B5EF4-FFF2-40B4-BE49-F238E27FC236}">
              <a16:creationId xmlns:a16="http://schemas.microsoft.com/office/drawing/2014/main" id="{A6AA60D4-7AC7-4AB4-A40F-902C54B62F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5" name="Text Box 16">
          <a:extLst>
            <a:ext uri="{FF2B5EF4-FFF2-40B4-BE49-F238E27FC236}">
              <a16:creationId xmlns:a16="http://schemas.microsoft.com/office/drawing/2014/main" id="{4B76D007-912D-4F1C-9369-D1781FFA51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6" name="Text Box 17">
          <a:extLst>
            <a:ext uri="{FF2B5EF4-FFF2-40B4-BE49-F238E27FC236}">
              <a16:creationId xmlns:a16="http://schemas.microsoft.com/office/drawing/2014/main" id="{2309CFB9-98F4-4214-8505-2489D525E3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7" name="Text Box 18">
          <a:extLst>
            <a:ext uri="{FF2B5EF4-FFF2-40B4-BE49-F238E27FC236}">
              <a16:creationId xmlns:a16="http://schemas.microsoft.com/office/drawing/2014/main" id="{B2A9AB37-4D8F-4339-AFAF-5079118FF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8" name="Text Box 19">
          <a:extLst>
            <a:ext uri="{FF2B5EF4-FFF2-40B4-BE49-F238E27FC236}">
              <a16:creationId xmlns:a16="http://schemas.microsoft.com/office/drawing/2014/main" id="{B87D28BD-E2E1-412B-BE4E-06988CD197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9" name="Text Box 16">
          <a:extLst>
            <a:ext uri="{FF2B5EF4-FFF2-40B4-BE49-F238E27FC236}">
              <a16:creationId xmlns:a16="http://schemas.microsoft.com/office/drawing/2014/main" id="{47634318-4345-48C5-905A-ABC26259D2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90" name="Text Box 17">
          <a:extLst>
            <a:ext uri="{FF2B5EF4-FFF2-40B4-BE49-F238E27FC236}">
              <a16:creationId xmlns:a16="http://schemas.microsoft.com/office/drawing/2014/main" id="{0692DA25-D352-485F-8AE8-3411CAA84E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5091" name="Text Box 18">
          <a:extLst>
            <a:ext uri="{FF2B5EF4-FFF2-40B4-BE49-F238E27FC236}">
              <a16:creationId xmlns:a16="http://schemas.microsoft.com/office/drawing/2014/main" id="{CA7B92CF-A94F-4F8C-8D21-ADBCC49BB8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2" name="Text Box 16">
          <a:extLst>
            <a:ext uri="{FF2B5EF4-FFF2-40B4-BE49-F238E27FC236}">
              <a16:creationId xmlns:a16="http://schemas.microsoft.com/office/drawing/2014/main" id="{6EBAB3CE-5756-45F8-B3D9-64F955CC9B7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3" name="Text Box 17">
          <a:extLst>
            <a:ext uri="{FF2B5EF4-FFF2-40B4-BE49-F238E27FC236}">
              <a16:creationId xmlns:a16="http://schemas.microsoft.com/office/drawing/2014/main" id="{4BF441C9-A6DB-4770-B66D-9BACF7990B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4" name="Text Box 18">
          <a:extLst>
            <a:ext uri="{FF2B5EF4-FFF2-40B4-BE49-F238E27FC236}">
              <a16:creationId xmlns:a16="http://schemas.microsoft.com/office/drawing/2014/main" id="{F0DD5464-CD7C-4B86-B74D-C16AA94DBE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5" name="Text Box 19">
          <a:extLst>
            <a:ext uri="{FF2B5EF4-FFF2-40B4-BE49-F238E27FC236}">
              <a16:creationId xmlns:a16="http://schemas.microsoft.com/office/drawing/2014/main" id="{35CAC5F4-7835-4604-8501-DB0422C29D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6" name="Text Box 16">
          <a:extLst>
            <a:ext uri="{FF2B5EF4-FFF2-40B4-BE49-F238E27FC236}">
              <a16:creationId xmlns:a16="http://schemas.microsoft.com/office/drawing/2014/main" id="{000645C4-1300-4E3B-A809-7499E00085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7" name="Text Box 16">
          <a:extLst>
            <a:ext uri="{FF2B5EF4-FFF2-40B4-BE49-F238E27FC236}">
              <a16:creationId xmlns:a16="http://schemas.microsoft.com/office/drawing/2014/main" id="{2B6D9739-45D5-4060-BD1F-1E762D7E23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8" name="Text Box 17">
          <a:extLst>
            <a:ext uri="{FF2B5EF4-FFF2-40B4-BE49-F238E27FC236}">
              <a16:creationId xmlns:a16="http://schemas.microsoft.com/office/drawing/2014/main" id="{8B768685-870E-40BA-A6FB-4BC65CBC22C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9" name="Text Box 18">
          <a:extLst>
            <a:ext uri="{FF2B5EF4-FFF2-40B4-BE49-F238E27FC236}">
              <a16:creationId xmlns:a16="http://schemas.microsoft.com/office/drawing/2014/main" id="{1CA6F0AE-200C-4F98-8CE8-347E4B2D36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0" name="Text Box 19">
          <a:extLst>
            <a:ext uri="{FF2B5EF4-FFF2-40B4-BE49-F238E27FC236}">
              <a16:creationId xmlns:a16="http://schemas.microsoft.com/office/drawing/2014/main" id="{EE925001-974B-477F-9368-A33DAEB2EB7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1" name="Text Box 16">
          <a:extLst>
            <a:ext uri="{FF2B5EF4-FFF2-40B4-BE49-F238E27FC236}">
              <a16:creationId xmlns:a16="http://schemas.microsoft.com/office/drawing/2014/main" id="{388248D6-A8AF-4C79-ADE7-A7DFF014FD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2" name="Text Box 17">
          <a:extLst>
            <a:ext uri="{FF2B5EF4-FFF2-40B4-BE49-F238E27FC236}">
              <a16:creationId xmlns:a16="http://schemas.microsoft.com/office/drawing/2014/main" id="{61385FCB-301A-40C8-AA3C-2C6C229FEE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15875</xdr:rowOff>
    </xdr:from>
    <xdr:ext cx="95250" cy="171450"/>
    <xdr:sp macro="" textlink="">
      <xdr:nvSpPr>
        <xdr:cNvPr id="5103" name="Text Box 18">
          <a:extLst>
            <a:ext uri="{FF2B5EF4-FFF2-40B4-BE49-F238E27FC236}">
              <a16:creationId xmlns:a16="http://schemas.microsoft.com/office/drawing/2014/main" id="{5063EDBD-1D97-4F2E-9406-814F7C389D7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4" name="Text Box 16">
          <a:extLst>
            <a:ext uri="{FF2B5EF4-FFF2-40B4-BE49-F238E27FC236}">
              <a16:creationId xmlns:a16="http://schemas.microsoft.com/office/drawing/2014/main" id="{BDC080E0-53A8-4A98-B46F-862ABB7490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5" name="Text Box 17">
          <a:extLst>
            <a:ext uri="{FF2B5EF4-FFF2-40B4-BE49-F238E27FC236}">
              <a16:creationId xmlns:a16="http://schemas.microsoft.com/office/drawing/2014/main" id="{678730BA-C38A-438F-B114-ABBBD1338C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6" name="Text Box 18">
          <a:extLst>
            <a:ext uri="{FF2B5EF4-FFF2-40B4-BE49-F238E27FC236}">
              <a16:creationId xmlns:a16="http://schemas.microsoft.com/office/drawing/2014/main" id="{BFD399BD-E7EE-4EAA-9AA8-53BEE31B3D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7" name="Text Box 19">
          <a:extLst>
            <a:ext uri="{FF2B5EF4-FFF2-40B4-BE49-F238E27FC236}">
              <a16:creationId xmlns:a16="http://schemas.microsoft.com/office/drawing/2014/main" id="{B77CA4C0-1328-4C2E-8C75-8E5C37AE90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8" name="Text Box 16">
          <a:extLst>
            <a:ext uri="{FF2B5EF4-FFF2-40B4-BE49-F238E27FC236}">
              <a16:creationId xmlns:a16="http://schemas.microsoft.com/office/drawing/2014/main" id="{27C58D3C-062F-4124-B925-61CEE50DAD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09" name="Text Box 16">
          <a:extLst>
            <a:ext uri="{FF2B5EF4-FFF2-40B4-BE49-F238E27FC236}">
              <a16:creationId xmlns:a16="http://schemas.microsoft.com/office/drawing/2014/main" id="{612C4FCF-628B-46E6-8F97-AF87ED9F58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0" name="Text Box 17">
          <a:extLst>
            <a:ext uri="{FF2B5EF4-FFF2-40B4-BE49-F238E27FC236}">
              <a16:creationId xmlns:a16="http://schemas.microsoft.com/office/drawing/2014/main" id="{C02D9A3E-EAEA-46CE-800E-0F8CE861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1" name="Text Box 18">
          <a:extLst>
            <a:ext uri="{FF2B5EF4-FFF2-40B4-BE49-F238E27FC236}">
              <a16:creationId xmlns:a16="http://schemas.microsoft.com/office/drawing/2014/main" id="{D856F30B-33BD-4F5E-A86B-C54D9A83C6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2" name="Text Box 19">
          <a:extLst>
            <a:ext uri="{FF2B5EF4-FFF2-40B4-BE49-F238E27FC236}">
              <a16:creationId xmlns:a16="http://schemas.microsoft.com/office/drawing/2014/main" id="{DBC1D039-78F0-4CBC-B2DF-ECFE42D07D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3" name="Text Box 16">
          <a:extLst>
            <a:ext uri="{FF2B5EF4-FFF2-40B4-BE49-F238E27FC236}">
              <a16:creationId xmlns:a16="http://schemas.microsoft.com/office/drawing/2014/main" id="{AFC7C2F0-4995-4283-B0D8-BDB66DE401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4" name="Text Box 17">
          <a:extLst>
            <a:ext uri="{FF2B5EF4-FFF2-40B4-BE49-F238E27FC236}">
              <a16:creationId xmlns:a16="http://schemas.microsoft.com/office/drawing/2014/main" id="{60E7B957-E24D-40AD-AB3A-9D4E18035A0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15875</xdr:rowOff>
    </xdr:from>
    <xdr:ext cx="95250" cy="171450"/>
    <xdr:sp macro="" textlink="">
      <xdr:nvSpPr>
        <xdr:cNvPr id="5115" name="Text Box 18">
          <a:extLst>
            <a:ext uri="{FF2B5EF4-FFF2-40B4-BE49-F238E27FC236}">
              <a16:creationId xmlns:a16="http://schemas.microsoft.com/office/drawing/2014/main" id="{159AC694-57B8-49AD-B4B8-C986A9437D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6" name="Text Box 16">
          <a:extLst>
            <a:ext uri="{FF2B5EF4-FFF2-40B4-BE49-F238E27FC236}">
              <a16:creationId xmlns:a16="http://schemas.microsoft.com/office/drawing/2014/main" id="{A88E9549-D22D-4D15-800D-8C51D59379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7" name="Text Box 17">
          <a:extLst>
            <a:ext uri="{FF2B5EF4-FFF2-40B4-BE49-F238E27FC236}">
              <a16:creationId xmlns:a16="http://schemas.microsoft.com/office/drawing/2014/main" id="{4B2B4EEE-8188-4686-826F-53B1617F2A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8" name="Text Box 18">
          <a:extLst>
            <a:ext uri="{FF2B5EF4-FFF2-40B4-BE49-F238E27FC236}">
              <a16:creationId xmlns:a16="http://schemas.microsoft.com/office/drawing/2014/main" id="{55268DD7-1920-4E3E-8A6C-9E391949A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9" name="Text Box 19">
          <a:extLst>
            <a:ext uri="{FF2B5EF4-FFF2-40B4-BE49-F238E27FC236}">
              <a16:creationId xmlns:a16="http://schemas.microsoft.com/office/drawing/2014/main" id="{E0DC2910-6C5D-44CF-996C-A6F2C5BB78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20" name="Text Box 16">
          <a:extLst>
            <a:ext uri="{FF2B5EF4-FFF2-40B4-BE49-F238E27FC236}">
              <a16:creationId xmlns:a16="http://schemas.microsoft.com/office/drawing/2014/main" id="{A76A2EE8-990B-489B-BAB6-0F894E13F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1" name="Text Box 16">
          <a:extLst>
            <a:ext uri="{FF2B5EF4-FFF2-40B4-BE49-F238E27FC236}">
              <a16:creationId xmlns:a16="http://schemas.microsoft.com/office/drawing/2014/main" id="{6F0036B4-36D3-424C-B52F-38AC138926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2" name="Text Box 17">
          <a:extLst>
            <a:ext uri="{FF2B5EF4-FFF2-40B4-BE49-F238E27FC236}">
              <a16:creationId xmlns:a16="http://schemas.microsoft.com/office/drawing/2014/main" id="{4913CA70-BB03-48CC-B51D-A456AD201B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3" name="Text Box 18">
          <a:extLst>
            <a:ext uri="{FF2B5EF4-FFF2-40B4-BE49-F238E27FC236}">
              <a16:creationId xmlns:a16="http://schemas.microsoft.com/office/drawing/2014/main" id="{E93C9422-3244-42E6-9B8A-D33F365F2B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4" name="Text Box 19">
          <a:extLst>
            <a:ext uri="{FF2B5EF4-FFF2-40B4-BE49-F238E27FC236}">
              <a16:creationId xmlns:a16="http://schemas.microsoft.com/office/drawing/2014/main" id="{8E6ED267-5B84-4843-8EE9-3221065875B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5" name="Text Box 16">
          <a:extLst>
            <a:ext uri="{FF2B5EF4-FFF2-40B4-BE49-F238E27FC236}">
              <a16:creationId xmlns:a16="http://schemas.microsoft.com/office/drawing/2014/main" id="{5A5A638A-E454-4CE1-9B6A-00A29830B8E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6" name="Text Box 17">
          <a:extLst>
            <a:ext uri="{FF2B5EF4-FFF2-40B4-BE49-F238E27FC236}">
              <a16:creationId xmlns:a16="http://schemas.microsoft.com/office/drawing/2014/main" id="{124718EA-B477-4CB9-B9B8-5BB3E964C1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15875</xdr:rowOff>
    </xdr:from>
    <xdr:ext cx="95250" cy="171450"/>
    <xdr:sp macro="" textlink="">
      <xdr:nvSpPr>
        <xdr:cNvPr id="5127" name="Text Box 18">
          <a:extLst>
            <a:ext uri="{FF2B5EF4-FFF2-40B4-BE49-F238E27FC236}">
              <a16:creationId xmlns:a16="http://schemas.microsoft.com/office/drawing/2014/main" id="{44809B80-5A24-46E3-AD48-4E864327FC0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8" name="Text Box 16">
          <a:extLst>
            <a:ext uri="{FF2B5EF4-FFF2-40B4-BE49-F238E27FC236}">
              <a16:creationId xmlns:a16="http://schemas.microsoft.com/office/drawing/2014/main" id="{820845C9-1746-4C47-8486-065AAF5C03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9" name="Text Box 17">
          <a:extLst>
            <a:ext uri="{FF2B5EF4-FFF2-40B4-BE49-F238E27FC236}">
              <a16:creationId xmlns:a16="http://schemas.microsoft.com/office/drawing/2014/main" id="{1EFBC511-6098-4E14-8C30-731F2554B0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0" name="Text Box 18">
          <a:extLst>
            <a:ext uri="{FF2B5EF4-FFF2-40B4-BE49-F238E27FC236}">
              <a16:creationId xmlns:a16="http://schemas.microsoft.com/office/drawing/2014/main" id="{4AA73F29-F03B-4CF2-9EA8-F979309309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1" name="Text Box 19">
          <a:extLst>
            <a:ext uri="{FF2B5EF4-FFF2-40B4-BE49-F238E27FC236}">
              <a16:creationId xmlns:a16="http://schemas.microsoft.com/office/drawing/2014/main" id="{9A1A81C5-DFE0-48EC-B9A8-90F40AD9ED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2" name="Text Box 16">
          <a:extLst>
            <a:ext uri="{FF2B5EF4-FFF2-40B4-BE49-F238E27FC236}">
              <a16:creationId xmlns:a16="http://schemas.microsoft.com/office/drawing/2014/main" id="{19DF4B6F-5ADE-49C7-BF1B-79E49CD3D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3" name="Text Box 16">
          <a:extLst>
            <a:ext uri="{FF2B5EF4-FFF2-40B4-BE49-F238E27FC236}">
              <a16:creationId xmlns:a16="http://schemas.microsoft.com/office/drawing/2014/main" id="{C04B8412-84FB-4120-946A-4C9D70A67C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4" name="Text Box 17">
          <a:extLst>
            <a:ext uri="{FF2B5EF4-FFF2-40B4-BE49-F238E27FC236}">
              <a16:creationId xmlns:a16="http://schemas.microsoft.com/office/drawing/2014/main" id="{88CB39A8-235D-4205-8A53-D00FE3C37A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5" name="Text Box 18">
          <a:extLst>
            <a:ext uri="{FF2B5EF4-FFF2-40B4-BE49-F238E27FC236}">
              <a16:creationId xmlns:a16="http://schemas.microsoft.com/office/drawing/2014/main" id="{70A2EF5E-4D3B-46D9-8283-800AEBB747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6" name="Text Box 19">
          <a:extLst>
            <a:ext uri="{FF2B5EF4-FFF2-40B4-BE49-F238E27FC236}">
              <a16:creationId xmlns:a16="http://schemas.microsoft.com/office/drawing/2014/main" id="{3DAD2EF3-AD85-4EF0-B347-EF8B512DD8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7" name="Text Box 16">
          <a:extLst>
            <a:ext uri="{FF2B5EF4-FFF2-40B4-BE49-F238E27FC236}">
              <a16:creationId xmlns:a16="http://schemas.microsoft.com/office/drawing/2014/main" id="{BD2D5A0D-CA50-4E58-B04F-1B485F8DA3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8" name="Text Box 17">
          <a:extLst>
            <a:ext uri="{FF2B5EF4-FFF2-40B4-BE49-F238E27FC236}">
              <a16:creationId xmlns:a16="http://schemas.microsoft.com/office/drawing/2014/main" id="{A1958BF6-B782-4141-BF09-13131C7074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15875</xdr:rowOff>
    </xdr:from>
    <xdr:ext cx="95250" cy="171450"/>
    <xdr:sp macro="" textlink="">
      <xdr:nvSpPr>
        <xdr:cNvPr id="5139" name="Text Box 18">
          <a:extLst>
            <a:ext uri="{FF2B5EF4-FFF2-40B4-BE49-F238E27FC236}">
              <a16:creationId xmlns:a16="http://schemas.microsoft.com/office/drawing/2014/main" id="{CAB788E1-0181-409B-98F8-88C71ED51CF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0" name="Text Box 16">
          <a:extLst>
            <a:ext uri="{FF2B5EF4-FFF2-40B4-BE49-F238E27FC236}">
              <a16:creationId xmlns:a16="http://schemas.microsoft.com/office/drawing/2014/main" id="{2C9C4E17-3053-4D3E-9847-8FC65E0FF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1" name="Text Box 17">
          <a:extLst>
            <a:ext uri="{FF2B5EF4-FFF2-40B4-BE49-F238E27FC236}">
              <a16:creationId xmlns:a16="http://schemas.microsoft.com/office/drawing/2014/main" id="{C8805BB6-7843-4331-86F4-0EDEE7CFAB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2" name="Text Box 18">
          <a:extLst>
            <a:ext uri="{FF2B5EF4-FFF2-40B4-BE49-F238E27FC236}">
              <a16:creationId xmlns:a16="http://schemas.microsoft.com/office/drawing/2014/main" id="{780D92DD-AE4C-4AC2-A48D-787E0469FC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3" name="Text Box 19">
          <a:extLst>
            <a:ext uri="{FF2B5EF4-FFF2-40B4-BE49-F238E27FC236}">
              <a16:creationId xmlns:a16="http://schemas.microsoft.com/office/drawing/2014/main" id="{772859E2-BBCB-4BC1-9AF7-54F705C7ED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4" name="Text Box 16">
          <a:extLst>
            <a:ext uri="{FF2B5EF4-FFF2-40B4-BE49-F238E27FC236}">
              <a16:creationId xmlns:a16="http://schemas.microsoft.com/office/drawing/2014/main" id="{01E40FDE-4ADE-4E02-A525-7D324C2168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5" name="Text Box 16">
          <a:extLst>
            <a:ext uri="{FF2B5EF4-FFF2-40B4-BE49-F238E27FC236}">
              <a16:creationId xmlns:a16="http://schemas.microsoft.com/office/drawing/2014/main" id="{DF24C574-6A4B-47B4-9584-790E33DDD6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6" name="Text Box 17">
          <a:extLst>
            <a:ext uri="{FF2B5EF4-FFF2-40B4-BE49-F238E27FC236}">
              <a16:creationId xmlns:a16="http://schemas.microsoft.com/office/drawing/2014/main" id="{017162F5-DC15-4373-8ADD-F5202B8DAD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7" name="Text Box 18">
          <a:extLst>
            <a:ext uri="{FF2B5EF4-FFF2-40B4-BE49-F238E27FC236}">
              <a16:creationId xmlns:a16="http://schemas.microsoft.com/office/drawing/2014/main" id="{2EB7921D-D18F-4C68-B5D1-9758339B97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8" name="Text Box 19">
          <a:extLst>
            <a:ext uri="{FF2B5EF4-FFF2-40B4-BE49-F238E27FC236}">
              <a16:creationId xmlns:a16="http://schemas.microsoft.com/office/drawing/2014/main" id="{442B00F2-8E26-4294-ADB8-22764BB72B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9" name="Text Box 16">
          <a:extLst>
            <a:ext uri="{FF2B5EF4-FFF2-40B4-BE49-F238E27FC236}">
              <a16:creationId xmlns:a16="http://schemas.microsoft.com/office/drawing/2014/main" id="{F4ABAF9A-F05E-4E81-8E23-D522B5FB8A8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50" name="Text Box 17">
          <a:extLst>
            <a:ext uri="{FF2B5EF4-FFF2-40B4-BE49-F238E27FC236}">
              <a16:creationId xmlns:a16="http://schemas.microsoft.com/office/drawing/2014/main" id="{E566467A-88BE-4366-BE42-ACBDB4AE963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15875</xdr:rowOff>
    </xdr:from>
    <xdr:ext cx="95250" cy="171450"/>
    <xdr:sp macro="" textlink="">
      <xdr:nvSpPr>
        <xdr:cNvPr id="5151" name="Text Box 18">
          <a:extLst>
            <a:ext uri="{FF2B5EF4-FFF2-40B4-BE49-F238E27FC236}">
              <a16:creationId xmlns:a16="http://schemas.microsoft.com/office/drawing/2014/main" id="{155A66F5-A249-4865-BD2B-1868D5DCD5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2" name="Text Box 16">
          <a:extLst>
            <a:ext uri="{FF2B5EF4-FFF2-40B4-BE49-F238E27FC236}">
              <a16:creationId xmlns:a16="http://schemas.microsoft.com/office/drawing/2014/main" id="{DACB96D1-78A8-40E3-9106-78324C6B9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3" name="Text Box 17">
          <a:extLst>
            <a:ext uri="{FF2B5EF4-FFF2-40B4-BE49-F238E27FC236}">
              <a16:creationId xmlns:a16="http://schemas.microsoft.com/office/drawing/2014/main" id="{ED49DFE8-B490-4110-9955-D5ADCFDC88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4" name="Text Box 18">
          <a:extLst>
            <a:ext uri="{FF2B5EF4-FFF2-40B4-BE49-F238E27FC236}">
              <a16:creationId xmlns:a16="http://schemas.microsoft.com/office/drawing/2014/main" id="{DE91C731-96E7-4773-AC2E-48D467BF23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5" name="Text Box 19">
          <a:extLst>
            <a:ext uri="{FF2B5EF4-FFF2-40B4-BE49-F238E27FC236}">
              <a16:creationId xmlns:a16="http://schemas.microsoft.com/office/drawing/2014/main" id="{092BC0C4-E63D-4E8E-BA09-6EE5C7D1EE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6" name="Text Box 16">
          <a:extLst>
            <a:ext uri="{FF2B5EF4-FFF2-40B4-BE49-F238E27FC236}">
              <a16:creationId xmlns:a16="http://schemas.microsoft.com/office/drawing/2014/main" id="{DBB2B472-3980-4375-B735-6328A68979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7" name="Text Box 16">
          <a:extLst>
            <a:ext uri="{FF2B5EF4-FFF2-40B4-BE49-F238E27FC236}">
              <a16:creationId xmlns:a16="http://schemas.microsoft.com/office/drawing/2014/main" id="{9FC225F4-7082-4798-A8A2-140A8AD86B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8" name="Text Box 17">
          <a:extLst>
            <a:ext uri="{FF2B5EF4-FFF2-40B4-BE49-F238E27FC236}">
              <a16:creationId xmlns:a16="http://schemas.microsoft.com/office/drawing/2014/main" id="{78CF8792-07EE-459F-8A06-8E91E5D8A4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9" name="Text Box 18">
          <a:extLst>
            <a:ext uri="{FF2B5EF4-FFF2-40B4-BE49-F238E27FC236}">
              <a16:creationId xmlns:a16="http://schemas.microsoft.com/office/drawing/2014/main" id="{86936485-1329-4D4F-A025-D74B56E849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0" name="Text Box 19">
          <a:extLst>
            <a:ext uri="{FF2B5EF4-FFF2-40B4-BE49-F238E27FC236}">
              <a16:creationId xmlns:a16="http://schemas.microsoft.com/office/drawing/2014/main" id="{0E86AB97-36F4-4782-9BC9-25528ADA0C8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1" name="Text Box 16">
          <a:extLst>
            <a:ext uri="{FF2B5EF4-FFF2-40B4-BE49-F238E27FC236}">
              <a16:creationId xmlns:a16="http://schemas.microsoft.com/office/drawing/2014/main" id="{CE5573CA-7217-498C-810D-AEC9F17B2F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2" name="Text Box 17">
          <a:extLst>
            <a:ext uri="{FF2B5EF4-FFF2-40B4-BE49-F238E27FC236}">
              <a16:creationId xmlns:a16="http://schemas.microsoft.com/office/drawing/2014/main" id="{AD1099CB-9943-47E6-80C6-F84FD374C1F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5163" name="Text Box 18">
          <a:extLst>
            <a:ext uri="{FF2B5EF4-FFF2-40B4-BE49-F238E27FC236}">
              <a16:creationId xmlns:a16="http://schemas.microsoft.com/office/drawing/2014/main" id="{F7A80309-0E72-4220-B358-7AA37C678A1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4" name="Text Box 16">
          <a:extLst>
            <a:ext uri="{FF2B5EF4-FFF2-40B4-BE49-F238E27FC236}">
              <a16:creationId xmlns:a16="http://schemas.microsoft.com/office/drawing/2014/main" id="{62CCF1E9-B404-4A31-974E-033961A83C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5" name="Text Box 17">
          <a:extLst>
            <a:ext uri="{FF2B5EF4-FFF2-40B4-BE49-F238E27FC236}">
              <a16:creationId xmlns:a16="http://schemas.microsoft.com/office/drawing/2014/main" id="{5540E925-DA6B-4FF2-A595-2BC676989A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6" name="Text Box 18">
          <a:extLst>
            <a:ext uri="{FF2B5EF4-FFF2-40B4-BE49-F238E27FC236}">
              <a16:creationId xmlns:a16="http://schemas.microsoft.com/office/drawing/2014/main" id="{99F59B37-4497-4947-A815-053B0C3C8D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7" name="Text Box 19">
          <a:extLst>
            <a:ext uri="{FF2B5EF4-FFF2-40B4-BE49-F238E27FC236}">
              <a16:creationId xmlns:a16="http://schemas.microsoft.com/office/drawing/2014/main" id="{9FE934AB-5B13-4FDF-BD08-E061D9293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8" name="Text Box 16">
          <a:extLst>
            <a:ext uri="{FF2B5EF4-FFF2-40B4-BE49-F238E27FC236}">
              <a16:creationId xmlns:a16="http://schemas.microsoft.com/office/drawing/2014/main" id="{AFFA5A43-5617-416E-BE24-C6C0420754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69" name="Text Box 16">
          <a:extLst>
            <a:ext uri="{FF2B5EF4-FFF2-40B4-BE49-F238E27FC236}">
              <a16:creationId xmlns:a16="http://schemas.microsoft.com/office/drawing/2014/main" id="{FA44FE14-41C9-4460-8AB3-E3E58C03AF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0" name="Text Box 17">
          <a:extLst>
            <a:ext uri="{FF2B5EF4-FFF2-40B4-BE49-F238E27FC236}">
              <a16:creationId xmlns:a16="http://schemas.microsoft.com/office/drawing/2014/main" id="{F0DD70DC-A0F8-4E2B-ADFF-98E0E2E1F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1" name="Text Box 18">
          <a:extLst>
            <a:ext uri="{FF2B5EF4-FFF2-40B4-BE49-F238E27FC236}">
              <a16:creationId xmlns:a16="http://schemas.microsoft.com/office/drawing/2014/main" id="{376AEA4E-4740-4856-A328-992820B2E4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2" name="Text Box 19">
          <a:extLst>
            <a:ext uri="{FF2B5EF4-FFF2-40B4-BE49-F238E27FC236}">
              <a16:creationId xmlns:a16="http://schemas.microsoft.com/office/drawing/2014/main" id="{2BED13C0-8BDB-4A0A-80F4-24E4C5EAC8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3" name="Text Box 16">
          <a:extLst>
            <a:ext uri="{FF2B5EF4-FFF2-40B4-BE49-F238E27FC236}">
              <a16:creationId xmlns:a16="http://schemas.microsoft.com/office/drawing/2014/main" id="{BAAD0387-9764-42C1-BD26-73DEE0D1F5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4" name="Text Box 17">
          <a:extLst>
            <a:ext uri="{FF2B5EF4-FFF2-40B4-BE49-F238E27FC236}">
              <a16:creationId xmlns:a16="http://schemas.microsoft.com/office/drawing/2014/main" id="{1FCBA585-B868-4795-A664-BC5962E1C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15875</xdr:rowOff>
    </xdr:from>
    <xdr:ext cx="95250" cy="171450"/>
    <xdr:sp macro="" textlink="">
      <xdr:nvSpPr>
        <xdr:cNvPr id="5175" name="Text Box 18">
          <a:extLst>
            <a:ext uri="{FF2B5EF4-FFF2-40B4-BE49-F238E27FC236}">
              <a16:creationId xmlns:a16="http://schemas.microsoft.com/office/drawing/2014/main" id="{DC0B1A3C-64B6-4CF7-9F1C-CD4476CC7FD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6" name="Text Box 16">
          <a:extLst>
            <a:ext uri="{FF2B5EF4-FFF2-40B4-BE49-F238E27FC236}">
              <a16:creationId xmlns:a16="http://schemas.microsoft.com/office/drawing/2014/main" id="{31CF34FF-EF5C-4403-962B-76CB988B69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7" name="Text Box 17">
          <a:extLst>
            <a:ext uri="{FF2B5EF4-FFF2-40B4-BE49-F238E27FC236}">
              <a16:creationId xmlns:a16="http://schemas.microsoft.com/office/drawing/2014/main" id="{C65D3FBB-8A9D-4186-8C7E-01EF99F0E8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8" name="Text Box 18">
          <a:extLst>
            <a:ext uri="{FF2B5EF4-FFF2-40B4-BE49-F238E27FC236}">
              <a16:creationId xmlns:a16="http://schemas.microsoft.com/office/drawing/2014/main" id="{3976D5FE-CB28-4900-8C6E-AA19674349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9" name="Text Box 19">
          <a:extLst>
            <a:ext uri="{FF2B5EF4-FFF2-40B4-BE49-F238E27FC236}">
              <a16:creationId xmlns:a16="http://schemas.microsoft.com/office/drawing/2014/main" id="{7FAACD51-353D-4488-BFC6-F287711E1B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80" name="Text Box 16">
          <a:extLst>
            <a:ext uri="{FF2B5EF4-FFF2-40B4-BE49-F238E27FC236}">
              <a16:creationId xmlns:a16="http://schemas.microsoft.com/office/drawing/2014/main" id="{1A069199-C8D3-4FD4-8C31-68FE7B6E33D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1" name="Text Box 16">
          <a:extLst>
            <a:ext uri="{FF2B5EF4-FFF2-40B4-BE49-F238E27FC236}">
              <a16:creationId xmlns:a16="http://schemas.microsoft.com/office/drawing/2014/main" id="{E45A8602-2167-434B-B297-E8EB574C3F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2" name="Text Box 17">
          <a:extLst>
            <a:ext uri="{FF2B5EF4-FFF2-40B4-BE49-F238E27FC236}">
              <a16:creationId xmlns:a16="http://schemas.microsoft.com/office/drawing/2014/main" id="{C4ABC178-F393-4BF7-9AE8-19A26A40B6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3" name="Text Box 18">
          <a:extLst>
            <a:ext uri="{FF2B5EF4-FFF2-40B4-BE49-F238E27FC236}">
              <a16:creationId xmlns:a16="http://schemas.microsoft.com/office/drawing/2014/main" id="{EB6FD8D6-B989-4946-B8CE-15DFB00D65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4" name="Text Box 19">
          <a:extLst>
            <a:ext uri="{FF2B5EF4-FFF2-40B4-BE49-F238E27FC236}">
              <a16:creationId xmlns:a16="http://schemas.microsoft.com/office/drawing/2014/main" id="{5DADE76B-55EE-4059-9015-7864504A707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5" name="Text Box 16">
          <a:extLst>
            <a:ext uri="{FF2B5EF4-FFF2-40B4-BE49-F238E27FC236}">
              <a16:creationId xmlns:a16="http://schemas.microsoft.com/office/drawing/2014/main" id="{D21A646E-B08C-4998-83BD-2ECD5D21A5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6" name="Text Box 17">
          <a:extLst>
            <a:ext uri="{FF2B5EF4-FFF2-40B4-BE49-F238E27FC236}">
              <a16:creationId xmlns:a16="http://schemas.microsoft.com/office/drawing/2014/main" id="{36A84EB2-F128-45D8-A88F-6D42D07ED5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15875</xdr:rowOff>
    </xdr:from>
    <xdr:ext cx="95250" cy="171450"/>
    <xdr:sp macro="" textlink="">
      <xdr:nvSpPr>
        <xdr:cNvPr id="5187" name="Text Box 18">
          <a:extLst>
            <a:ext uri="{FF2B5EF4-FFF2-40B4-BE49-F238E27FC236}">
              <a16:creationId xmlns:a16="http://schemas.microsoft.com/office/drawing/2014/main" id="{AE2421A7-D493-4B97-A7C3-88BD9A54406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8" name="Text Box 16">
          <a:extLst>
            <a:ext uri="{FF2B5EF4-FFF2-40B4-BE49-F238E27FC236}">
              <a16:creationId xmlns:a16="http://schemas.microsoft.com/office/drawing/2014/main" id="{1A69DD8F-A49A-475B-89AD-7778CF7B7DB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9" name="Text Box 17">
          <a:extLst>
            <a:ext uri="{FF2B5EF4-FFF2-40B4-BE49-F238E27FC236}">
              <a16:creationId xmlns:a16="http://schemas.microsoft.com/office/drawing/2014/main" id="{57043D36-F37F-4875-A34A-6F599FEB19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0" name="Text Box 18">
          <a:extLst>
            <a:ext uri="{FF2B5EF4-FFF2-40B4-BE49-F238E27FC236}">
              <a16:creationId xmlns:a16="http://schemas.microsoft.com/office/drawing/2014/main" id="{89C57E0F-6EB7-4437-8DCC-8FA607597F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1" name="Text Box 19">
          <a:extLst>
            <a:ext uri="{FF2B5EF4-FFF2-40B4-BE49-F238E27FC236}">
              <a16:creationId xmlns:a16="http://schemas.microsoft.com/office/drawing/2014/main" id="{345EF69B-1166-48C0-9DEC-CCB6025E3D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2" name="Text Box 16">
          <a:extLst>
            <a:ext uri="{FF2B5EF4-FFF2-40B4-BE49-F238E27FC236}">
              <a16:creationId xmlns:a16="http://schemas.microsoft.com/office/drawing/2014/main" id="{D3A2DF3D-7A3C-4536-9EF3-78E760335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3" name="Text Box 16">
          <a:extLst>
            <a:ext uri="{FF2B5EF4-FFF2-40B4-BE49-F238E27FC236}">
              <a16:creationId xmlns:a16="http://schemas.microsoft.com/office/drawing/2014/main" id="{74E0908F-59F5-48D4-AF9A-35D1DC8F9E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4" name="Text Box 17">
          <a:extLst>
            <a:ext uri="{FF2B5EF4-FFF2-40B4-BE49-F238E27FC236}">
              <a16:creationId xmlns:a16="http://schemas.microsoft.com/office/drawing/2014/main" id="{D60374CC-9E00-48D2-B000-9F2ABE86BD6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5" name="Text Box 18">
          <a:extLst>
            <a:ext uri="{FF2B5EF4-FFF2-40B4-BE49-F238E27FC236}">
              <a16:creationId xmlns:a16="http://schemas.microsoft.com/office/drawing/2014/main" id="{7A9EFF7A-D19D-4BD6-96C5-A1FF69D6FF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6" name="Text Box 19">
          <a:extLst>
            <a:ext uri="{FF2B5EF4-FFF2-40B4-BE49-F238E27FC236}">
              <a16:creationId xmlns:a16="http://schemas.microsoft.com/office/drawing/2014/main" id="{F23813EF-50CF-4C1E-978F-CCDCB81E547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7" name="Text Box 16">
          <a:extLst>
            <a:ext uri="{FF2B5EF4-FFF2-40B4-BE49-F238E27FC236}">
              <a16:creationId xmlns:a16="http://schemas.microsoft.com/office/drawing/2014/main" id="{021E5255-D3DE-4858-87FC-BCA16AFD8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8" name="Text Box 17">
          <a:extLst>
            <a:ext uri="{FF2B5EF4-FFF2-40B4-BE49-F238E27FC236}">
              <a16:creationId xmlns:a16="http://schemas.microsoft.com/office/drawing/2014/main" id="{8865D517-6648-4A77-BFF3-ED47710607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15875</xdr:rowOff>
    </xdr:from>
    <xdr:ext cx="95250" cy="171450"/>
    <xdr:sp macro="" textlink="">
      <xdr:nvSpPr>
        <xdr:cNvPr id="5199" name="Text Box 18">
          <a:extLst>
            <a:ext uri="{FF2B5EF4-FFF2-40B4-BE49-F238E27FC236}">
              <a16:creationId xmlns:a16="http://schemas.microsoft.com/office/drawing/2014/main" id="{C6F5D67E-9D87-49DA-ABEC-1BCEC583AB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0" name="Text Box 16">
          <a:extLst>
            <a:ext uri="{FF2B5EF4-FFF2-40B4-BE49-F238E27FC236}">
              <a16:creationId xmlns:a16="http://schemas.microsoft.com/office/drawing/2014/main" id="{502363E8-4900-453D-810F-F6FE45F231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1" name="Text Box 17">
          <a:extLst>
            <a:ext uri="{FF2B5EF4-FFF2-40B4-BE49-F238E27FC236}">
              <a16:creationId xmlns:a16="http://schemas.microsoft.com/office/drawing/2014/main" id="{E24AAA7D-33A8-410E-99A0-0AF4862E5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2" name="Text Box 18">
          <a:extLst>
            <a:ext uri="{FF2B5EF4-FFF2-40B4-BE49-F238E27FC236}">
              <a16:creationId xmlns:a16="http://schemas.microsoft.com/office/drawing/2014/main" id="{A7CA9A9F-1571-4581-99BB-5E830CBB8AF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3" name="Text Box 19">
          <a:extLst>
            <a:ext uri="{FF2B5EF4-FFF2-40B4-BE49-F238E27FC236}">
              <a16:creationId xmlns:a16="http://schemas.microsoft.com/office/drawing/2014/main" id="{FEA24F1B-470E-4A00-9E83-A7C83B4FD9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4" name="Text Box 16">
          <a:extLst>
            <a:ext uri="{FF2B5EF4-FFF2-40B4-BE49-F238E27FC236}">
              <a16:creationId xmlns:a16="http://schemas.microsoft.com/office/drawing/2014/main" id="{72140050-3CA4-4687-9C20-AAE9EB6B2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5" name="Text Box 16">
          <a:extLst>
            <a:ext uri="{FF2B5EF4-FFF2-40B4-BE49-F238E27FC236}">
              <a16:creationId xmlns:a16="http://schemas.microsoft.com/office/drawing/2014/main" id="{B258D52C-3255-48E9-BEE6-FF7A440B46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6" name="Text Box 17">
          <a:extLst>
            <a:ext uri="{FF2B5EF4-FFF2-40B4-BE49-F238E27FC236}">
              <a16:creationId xmlns:a16="http://schemas.microsoft.com/office/drawing/2014/main" id="{BA1925C1-282F-4C60-B52F-93F8F152CD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7" name="Text Box 18">
          <a:extLst>
            <a:ext uri="{FF2B5EF4-FFF2-40B4-BE49-F238E27FC236}">
              <a16:creationId xmlns:a16="http://schemas.microsoft.com/office/drawing/2014/main" id="{FBC76F53-6B01-4BFA-9B72-6442822DFC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8" name="Text Box 19">
          <a:extLst>
            <a:ext uri="{FF2B5EF4-FFF2-40B4-BE49-F238E27FC236}">
              <a16:creationId xmlns:a16="http://schemas.microsoft.com/office/drawing/2014/main" id="{E83CDA16-A687-4B76-B8D8-1561F35387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9" name="Text Box 16">
          <a:extLst>
            <a:ext uri="{FF2B5EF4-FFF2-40B4-BE49-F238E27FC236}">
              <a16:creationId xmlns:a16="http://schemas.microsoft.com/office/drawing/2014/main" id="{DBDA5D22-5311-4958-892A-AA101B2B17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10" name="Text Box 17">
          <a:extLst>
            <a:ext uri="{FF2B5EF4-FFF2-40B4-BE49-F238E27FC236}">
              <a16:creationId xmlns:a16="http://schemas.microsoft.com/office/drawing/2014/main" id="{A43B3A69-3E85-496D-8443-C82D9CEBB1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15875</xdr:rowOff>
    </xdr:from>
    <xdr:ext cx="95250" cy="171450"/>
    <xdr:sp macro="" textlink="">
      <xdr:nvSpPr>
        <xdr:cNvPr id="5211" name="Text Box 18">
          <a:extLst>
            <a:ext uri="{FF2B5EF4-FFF2-40B4-BE49-F238E27FC236}">
              <a16:creationId xmlns:a16="http://schemas.microsoft.com/office/drawing/2014/main" id="{8F2B54E1-099E-4FBA-8A91-060DB3EC6A8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2" name="Text Box 16">
          <a:extLst>
            <a:ext uri="{FF2B5EF4-FFF2-40B4-BE49-F238E27FC236}">
              <a16:creationId xmlns:a16="http://schemas.microsoft.com/office/drawing/2014/main" id="{59A2896A-DAE3-4A83-A8EE-F9DE082CD8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3" name="Text Box 17">
          <a:extLst>
            <a:ext uri="{FF2B5EF4-FFF2-40B4-BE49-F238E27FC236}">
              <a16:creationId xmlns:a16="http://schemas.microsoft.com/office/drawing/2014/main" id="{7A9B8658-8893-452A-9889-455A61022D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4" name="Text Box 18">
          <a:extLst>
            <a:ext uri="{FF2B5EF4-FFF2-40B4-BE49-F238E27FC236}">
              <a16:creationId xmlns:a16="http://schemas.microsoft.com/office/drawing/2014/main" id="{9E41BEEF-2672-47F3-9C2D-3F478FCB90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5" name="Text Box 19">
          <a:extLst>
            <a:ext uri="{FF2B5EF4-FFF2-40B4-BE49-F238E27FC236}">
              <a16:creationId xmlns:a16="http://schemas.microsoft.com/office/drawing/2014/main" id="{11A3821A-9E50-4F4D-9420-392259F75F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6" name="Text Box 16">
          <a:extLst>
            <a:ext uri="{FF2B5EF4-FFF2-40B4-BE49-F238E27FC236}">
              <a16:creationId xmlns:a16="http://schemas.microsoft.com/office/drawing/2014/main" id="{7BB1464A-7E31-46ED-8CB2-35C256B773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7" name="Text Box 16">
          <a:extLst>
            <a:ext uri="{FF2B5EF4-FFF2-40B4-BE49-F238E27FC236}">
              <a16:creationId xmlns:a16="http://schemas.microsoft.com/office/drawing/2014/main" id="{2C28811C-BCD4-4CC2-8F0B-34AEAB64DC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8" name="Text Box 17">
          <a:extLst>
            <a:ext uri="{FF2B5EF4-FFF2-40B4-BE49-F238E27FC236}">
              <a16:creationId xmlns:a16="http://schemas.microsoft.com/office/drawing/2014/main" id="{793144DB-C4C8-4F58-8A0C-9F10891AE3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9" name="Text Box 18">
          <a:extLst>
            <a:ext uri="{FF2B5EF4-FFF2-40B4-BE49-F238E27FC236}">
              <a16:creationId xmlns:a16="http://schemas.microsoft.com/office/drawing/2014/main" id="{EAA0A422-188A-411B-BC98-4014515479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0" name="Text Box 19">
          <a:extLst>
            <a:ext uri="{FF2B5EF4-FFF2-40B4-BE49-F238E27FC236}">
              <a16:creationId xmlns:a16="http://schemas.microsoft.com/office/drawing/2014/main" id="{11BBE764-F392-483C-A659-C954247FA9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1" name="Text Box 16">
          <a:extLst>
            <a:ext uri="{FF2B5EF4-FFF2-40B4-BE49-F238E27FC236}">
              <a16:creationId xmlns:a16="http://schemas.microsoft.com/office/drawing/2014/main" id="{FA13813C-9DB8-4DDC-954A-2FEEF9F5F1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2" name="Text Box 17">
          <a:extLst>
            <a:ext uri="{FF2B5EF4-FFF2-40B4-BE49-F238E27FC236}">
              <a16:creationId xmlns:a16="http://schemas.microsoft.com/office/drawing/2014/main" id="{472757DF-A6E2-402B-8E4A-DC52801CA9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15875</xdr:rowOff>
    </xdr:from>
    <xdr:ext cx="95250" cy="171450"/>
    <xdr:sp macro="" textlink="">
      <xdr:nvSpPr>
        <xdr:cNvPr id="5223" name="Text Box 18">
          <a:extLst>
            <a:ext uri="{FF2B5EF4-FFF2-40B4-BE49-F238E27FC236}">
              <a16:creationId xmlns:a16="http://schemas.microsoft.com/office/drawing/2014/main" id="{C0B1F138-248B-43F2-B6E6-12934AF3B1A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4" name="Text Box 16">
          <a:extLst>
            <a:ext uri="{FF2B5EF4-FFF2-40B4-BE49-F238E27FC236}">
              <a16:creationId xmlns:a16="http://schemas.microsoft.com/office/drawing/2014/main" id="{C47C395D-1578-41D0-8539-0D6F8310AB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5" name="Text Box 17">
          <a:extLst>
            <a:ext uri="{FF2B5EF4-FFF2-40B4-BE49-F238E27FC236}">
              <a16:creationId xmlns:a16="http://schemas.microsoft.com/office/drawing/2014/main" id="{418F9F60-2A27-4B58-9209-BD6FD8A81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6" name="Text Box 18">
          <a:extLst>
            <a:ext uri="{FF2B5EF4-FFF2-40B4-BE49-F238E27FC236}">
              <a16:creationId xmlns:a16="http://schemas.microsoft.com/office/drawing/2014/main" id="{C24C77DE-024A-4E10-9CD8-0CE26C757E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7" name="Text Box 19">
          <a:extLst>
            <a:ext uri="{FF2B5EF4-FFF2-40B4-BE49-F238E27FC236}">
              <a16:creationId xmlns:a16="http://schemas.microsoft.com/office/drawing/2014/main" id="{D96A5FFE-46DA-4F59-B6D5-0F6DA5957A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8" name="Text Box 16">
          <a:extLst>
            <a:ext uri="{FF2B5EF4-FFF2-40B4-BE49-F238E27FC236}">
              <a16:creationId xmlns:a16="http://schemas.microsoft.com/office/drawing/2014/main" id="{3D8D6BC6-A389-4E71-A735-F0D5E45590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29" name="Text Box 16">
          <a:extLst>
            <a:ext uri="{FF2B5EF4-FFF2-40B4-BE49-F238E27FC236}">
              <a16:creationId xmlns:a16="http://schemas.microsoft.com/office/drawing/2014/main" id="{AF3BAC51-83F6-4236-A8D7-8D38444586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0" name="Text Box 17">
          <a:extLst>
            <a:ext uri="{FF2B5EF4-FFF2-40B4-BE49-F238E27FC236}">
              <a16:creationId xmlns:a16="http://schemas.microsoft.com/office/drawing/2014/main" id="{30395256-8789-4905-B355-4BE338C15E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1" name="Text Box 18">
          <a:extLst>
            <a:ext uri="{FF2B5EF4-FFF2-40B4-BE49-F238E27FC236}">
              <a16:creationId xmlns:a16="http://schemas.microsoft.com/office/drawing/2014/main" id="{C3DA383B-F5D3-420A-8069-D635ED1F7D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2" name="Text Box 19">
          <a:extLst>
            <a:ext uri="{FF2B5EF4-FFF2-40B4-BE49-F238E27FC236}">
              <a16:creationId xmlns:a16="http://schemas.microsoft.com/office/drawing/2014/main" id="{114AB477-E390-4684-A7D1-D976648346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3" name="Text Box 16">
          <a:extLst>
            <a:ext uri="{FF2B5EF4-FFF2-40B4-BE49-F238E27FC236}">
              <a16:creationId xmlns:a16="http://schemas.microsoft.com/office/drawing/2014/main" id="{0102BF7B-DA19-4DD3-82B3-1E2D1D0F6F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4" name="Text Box 17">
          <a:extLst>
            <a:ext uri="{FF2B5EF4-FFF2-40B4-BE49-F238E27FC236}">
              <a16:creationId xmlns:a16="http://schemas.microsoft.com/office/drawing/2014/main" id="{99C9F946-1E0B-4E35-80A2-900729C2E2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5235" name="Text Box 18">
          <a:extLst>
            <a:ext uri="{FF2B5EF4-FFF2-40B4-BE49-F238E27FC236}">
              <a16:creationId xmlns:a16="http://schemas.microsoft.com/office/drawing/2014/main" id="{FF83908E-4646-4D2E-B058-058B5ECCAE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6" name="Text Box 16">
          <a:extLst>
            <a:ext uri="{FF2B5EF4-FFF2-40B4-BE49-F238E27FC236}">
              <a16:creationId xmlns:a16="http://schemas.microsoft.com/office/drawing/2014/main" id="{F481DEEA-C3D5-4368-B865-E37434DBE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7" name="Text Box 17">
          <a:extLst>
            <a:ext uri="{FF2B5EF4-FFF2-40B4-BE49-F238E27FC236}">
              <a16:creationId xmlns:a16="http://schemas.microsoft.com/office/drawing/2014/main" id="{F465711A-12E6-486C-9642-99AD7579FAA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8" name="Text Box 18">
          <a:extLst>
            <a:ext uri="{FF2B5EF4-FFF2-40B4-BE49-F238E27FC236}">
              <a16:creationId xmlns:a16="http://schemas.microsoft.com/office/drawing/2014/main" id="{474C8646-B08E-4A03-9BA1-10B4D17A12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9" name="Text Box 19">
          <a:extLst>
            <a:ext uri="{FF2B5EF4-FFF2-40B4-BE49-F238E27FC236}">
              <a16:creationId xmlns:a16="http://schemas.microsoft.com/office/drawing/2014/main" id="{0078CA36-44BE-4A7F-BB15-25939E3B29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40" name="Text Box 16">
          <a:extLst>
            <a:ext uri="{FF2B5EF4-FFF2-40B4-BE49-F238E27FC236}">
              <a16:creationId xmlns:a16="http://schemas.microsoft.com/office/drawing/2014/main" id="{79C9AD60-9875-46AB-9EDB-BD94094C94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1" name="Text Box 16">
          <a:extLst>
            <a:ext uri="{FF2B5EF4-FFF2-40B4-BE49-F238E27FC236}">
              <a16:creationId xmlns:a16="http://schemas.microsoft.com/office/drawing/2014/main" id="{05AABDB9-05AE-4595-BE82-7E9A8C1659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2" name="Text Box 17">
          <a:extLst>
            <a:ext uri="{FF2B5EF4-FFF2-40B4-BE49-F238E27FC236}">
              <a16:creationId xmlns:a16="http://schemas.microsoft.com/office/drawing/2014/main" id="{56EE003D-26AF-42DB-A1FA-97789D8F14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3" name="Text Box 18">
          <a:extLst>
            <a:ext uri="{FF2B5EF4-FFF2-40B4-BE49-F238E27FC236}">
              <a16:creationId xmlns:a16="http://schemas.microsoft.com/office/drawing/2014/main" id="{DCA8EAB5-1871-4B6C-8B29-00813EF48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4" name="Text Box 19">
          <a:extLst>
            <a:ext uri="{FF2B5EF4-FFF2-40B4-BE49-F238E27FC236}">
              <a16:creationId xmlns:a16="http://schemas.microsoft.com/office/drawing/2014/main" id="{0978B1A7-96BD-4171-A68F-2BA68DB3A1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5" name="Text Box 16">
          <a:extLst>
            <a:ext uri="{FF2B5EF4-FFF2-40B4-BE49-F238E27FC236}">
              <a16:creationId xmlns:a16="http://schemas.microsoft.com/office/drawing/2014/main" id="{28044188-F64F-4356-8BBB-FC2E8C58F5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6" name="Text Box 17">
          <a:extLst>
            <a:ext uri="{FF2B5EF4-FFF2-40B4-BE49-F238E27FC236}">
              <a16:creationId xmlns:a16="http://schemas.microsoft.com/office/drawing/2014/main" id="{76987D83-CFFE-4326-B468-D63EED1CC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15875</xdr:rowOff>
    </xdr:from>
    <xdr:ext cx="95250" cy="171450"/>
    <xdr:sp macro="" textlink="">
      <xdr:nvSpPr>
        <xdr:cNvPr id="5247" name="Text Box 18">
          <a:extLst>
            <a:ext uri="{FF2B5EF4-FFF2-40B4-BE49-F238E27FC236}">
              <a16:creationId xmlns:a16="http://schemas.microsoft.com/office/drawing/2014/main" id="{85801F43-DB4B-4DAF-B519-86BE2B54EC2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8" name="Text Box 16">
          <a:extLst>
            <a:ext uri="{FF2B5EF4-FFF2-40B4-BE49-F238E27FC236}">
              <a16:creationId xmlns:a16="http://schemas.microsoft.com/office/drawing/2014/main" id="{1435D985-EC77-4EC6-9DD1-F7F969EE812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9" name="Text Box 17">
          <a:extLst>
            <a:ext uri="{FF2B5EF4-FFF2-40B4-BE49-F238E27FC236}">
              <a16:creationId xmlns:a16="http://schemas.microsoft.com/office/drawing/2014/main" id="{7C82A750-8038-4853-B608-7D1B67E451D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0" name="Text Box 18">
          <a:extLst>
            <a:ext uri="{FF2B5EF4-FFF2-40B4-BE49-F238E27FC236}">
              <a16:creationId xmlns:a16="http://schemas.microsoft.com/office/drawing/2014/main" id="{63ED4912-FBB6-4B63-B00B-B265274EC1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1" name="Text Box 19">
          <a:extLst>
            <a:ext uri="{FF2B5EF4-FFF2-40B4-BE49-F238E27FC236}">
              <a16:creationId xmlns:a16="http://schemas.microsoft.com/office/drawing/2014/main" id="{5FB466BA-3595-4710-BC90-C5F3898B0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2" name="Text Box 16">
          <a:extLst>
            <a:ext uri="{FF2B5EF4-FFF2-40B4-BE49-F238E27FC236}">
              <a16:creationId xmlns:a16="http://schemas.microsoft.com/office/drawing/2014/main" id="{63555EA6-C623-49CB-8F35-B03025F5EB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3" name="Text Box 16">
          <a:extLst>
            <a:ext uri="{FF2B5EF4-FFF2-40B4-BE49-F238E27FC236}">
              <a16:creationId xmlns:a16="http://schemas.microsoft.com/office/drawing/2014/main" id="{C627B8DF-C82B-45C5-A8B6-F3CDF9E1CA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4" name="Text Box 17">
          <a:extLst>
            <a:ext uri="{FF2B5EF4-FFF2-40B4-BE49-F238E27FC236}">
              <a16:creationId xmlns:a16="http://schemas.microsoft.com/office/drawing/2014/main" id="{429B27BA-260A-4598-A4B8-CB38CC7D9D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5" name="Text Box 18">
          <a:extLst>
            <a:ext uri="{FF2B5EF4-FFF2-40B4-BE49-F238E27FC236}">
              <a16:creationId xmlns:a16="http://schemas.microsoft.com/office/drawing/2014/main" id="{F2636402-70FF-43BF-86AB-56DEFDCD01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6" name="Text Box 19">
          <a:extLst>
            <a:ext uri="{FF2B5EF4-FFF2-40B4-BE49-F238E27FC236}">
              <a16:creationId xmlns:a16="http://schemas.microsoft.com/office/drawing/2014/main" id="{F3DC0B08-10EB-4585-A476-EC48C3A9D8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7" name="Text Box 16">
          <a:extLst>
            <a:ext uri="{FF2B5EF4-FFF2-40B4-BE49-F238E27FC236}">
              <a16:creationId xmlns:a16="http://schemas.microsoft.com/office/drawing/2014/main" id="{3C3DC3F8-D257-4332-BAF6-9D09EF06C2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8" name="Text Box 17">
          <a:extLst>
            <a:ext uri="{FF2B5EF4-FFF2-40B4-BE49-F238E27FC236}">
              <a16:creationId xmlns:a16="http://schemas.microsoft.com/office/drawing/2014/main" id="{931E38F5-7262-4302-B8E7-0DDE3E058D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15875</xdr:rowOff>
    </xdr:from>
    <xdr:ext cx="95250" cy="171450"/>
    <xdr:sp macro="" textlink="">
      <xdr:nvSpPr>
        <xdr:cNvPr id="5259" name="Text Box 18">
          <a:extLst>
            <a:ext uri="{FF2B5EF4-FFF2-40B4-BE49-F238E27FC236}">
              <a16:creationId xmlns:a16="http://schemas.microsoft.com/office/drawing/2014/main" id="{3C4252BF-F406-41BD-BB1B-F4BA06B16D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0" name="Text Box 16">
          <a:extLst>
            <a:ext uri="{FF2B5EF4-FFF2-40B4-BE49-F238E27FC236}">
              <a16:creationId xmlns:a16="http://schemas.microsoft.com/office/drawing/2014/main" id="{C8E71F79-D6F9-4F2C-9B6D-39B5A8220DA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1" name="Text Box 17">
          <a:extLst>
            <a:ext uri="{FF2B5EF4-FFF2-40B4-BE49-F238E27FC236}">
              <a16:creationId xmlns:a16="http://schemas.microsoft.com/office/drawing/2014/main" id="{1378D9E8-3898-44AA-A749-B1D1A206EC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2" name="Text Box 18">
          <a:extLst>
            <a:ext uri="{FF2B5EF4-FFF2-40B4-BE49-F238E27FC236}">
              <a16:creationId xmlns:a16="http://schemas.microsoft.com/office/drawing/2014/main" id="{F1BA6910-6925-4CC5-A1EE-25E7F68321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3" name="Text Box 19">
          <a:extLst>
            <a:ext uri="{FF2B5EF4-FFF2-40B4-BE49-F238E27FC236}">
              <a16:creationId xmlns:a16="http://schemas.microsoft.com/office/drawing/2014/main" id="{6C841289-F506-4A6F-995F-91BD5A31C6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4" name="Text Box 16">
          <a:extLst>
            <a:ext uri="{FF2B5EF4-FFF2-40B4-BE49-F238E27FC236}">
              <a16:creationId xmlns:a16="http://schemas.microsoft.com/office/drawing/2014/main" id="{6EC1C697-EEC3-407B-9C55-EF2BD9661C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5" name="Text Box 16">
          <a:extLst>
            <a:ext uri="{FF2B5EF4-FFF2-40B4-BE49-F238E27FC236}">
              <a16:creationId xmlns:a16="http://schemas.microsoft.com/office/drawing/2014/main" id="{E107CE31-FFD2-4438-BBA4-F9C0B1D4E9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6" name="Text Box 17">
          <a:extLst>
            <a:ext uri="{FF2B5EF4-FFF2-40B4-BE49-F238E27FC236}">
              <a16:creationId xmlns:a16="http://schemas.microsoft.com/office/drawing/2014/main" id="{CD6FC23C-B690-47A7-BE67-C4E19C0766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7" name="Text Box 18">
          <a:extLst>
            <a:ext uri="{FF2B5EF4-FFF2-40B4-BE49-F238E27FC236}">
              <a16:creationId xmlns:a16="http://schemas.microsoft.com/office/drawing/2014/main" id="{91C661BB-91C9-4CC3-A68E-C608571195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8" name="Text Box 19">
          <a:extLst>
            <a:ext uri="{FF2B5EF4-FFF2-40B4-BE49-F238E27FC236}">
              <a16:creationId xmlns:a16="http://schemas.microsoft.com/office/drawing/2014/main" id="{11552179-123E-4155-BFF2-D13484B6FB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9" name="Text Box 16">
          <a:extLst>
            <a:ext uri="{FF2B5EF4-FFF2-40B4-BE49-F238E27FC236}">
              <a16:creationId xmlns:a16="http://schemas.microsoft.com/office/drawing/2014/main" id="{59F3677B-7749-4D5B-B105-332CA64BB5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70" name="Text Box 17">
          <a:extLst>
            <a:ext uri="{FF2B5EF4-FFF2-40B4-BE49-F238E27FC236}">
              <a16:creationId xmlns:a16="http://schemas.microsoft.com/office/drawing/2014/main" id="{03566325-290E-4BBC-8AB8-8ADC48FFF2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15875</xdr:rowOff>
    </xdr:from>
    <xdr:ext cx="95250" cy="171450"/>
    <xdr:sp macro="" textlink="">
      <xdr:nvSpPr>
        <xdr:cNvPr id="5271" name="Text Box 18">
          <a:extLst>
            <a:ext uri="{FF2B5EF4-FFF2-40B4-BE49-F238E27FC236}">
              <a16:creationId xmlns:a16="http://schemas.microsoft.com/office/drawing/2014/main" id="{672D9328-2B8A-46BA-9528-A447B5F3B23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2" name="Text Box 16">
          <a:extLst>
            <a:ext uri="{FF2B5EF4-FFF2-40B4-BE49-F238E27FC236}">
              <a16:creationId xmlns:a16="http://schemas.microsoft.com/office/drawing/2014/main" id="{49218777-EE70-4AB1-9052-56BAFECB1D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3" name="Text Box 17">
          <a:extLst>
            <a:ext uri="{FF2B5EF4-FFF2-40B4-BE49-F238E27FC236}">
              <a16:creationId xmlns:a16="http://schemas.microsoft.com/office/drawing/2014/main" id="{067FAEBD-8F08-49C0-A779-A7A809CB65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4" name="Text Box 18">
          <a:extLst>
            <a:ext uri="{FF2B5EF4-FFF2-40B4-BE49-F238E27FC236}">
              <a16:creationId xmlns:a16="http://schemas.microsoft.com/office/drawing/2014/main" id="{5975715D-9B74-41F2-B430-BB87CC47E8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5" name="Text Box 19">
          <a:extLst>
            <a:ext uri="{FF2B5EF4-FFF2-40B4-BE49-F238E27FC236}">
              <a16:creationId xmlns:a16="http://schemas.microsoft.com/office/drawing/2014/main" id="{B6D771B2-3A5F-412E-9E4F-93E64B581FF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6" name="Text Box 16">
          <a:extLst>
            <a:ext uri="{FF2B5EF4-FFF2-40B4-BE49-F238E27FC236}">
              <a16:creationId xmlns:a16="http://schemas.microsoft.com/office/drawing/2014/main" id="{2B048317-E5E0-4F1D-B791-A8808464A29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7" name="Text Box 16">
          <a:extLst>
            <a:ext uri="{FF2B5EF4-FFF2-40B4-BE49-F238E27FC236}">
              <a16:creationId xmlns:a16="http://schemas.microsoft.com/office/drawing/2014/main" id="{335469E2-6F36-4211-8350-D309460214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8" name="Text Box 17">
          <a:extLst>
            <a:ext uri="{FF2B5EF4-FFF2-40B4-BE49-F238E27FC236}">
              <a16:creationId xmlns:a16="http://schemas.microsoft.com/office/drawing/2014/main" id="{8E380EB9-2A34-4D3A-9213-180C1E8B0D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9" name="Text Box 18">
          <a:extLst>
            <a:ext uri="{FF2B5EF4-FFF2-40B4-BE49-F238E27FC236}">
              <a16:creationId xmlns:a16="http://schemas.microsoft.com/office/drawing/2014/main" id="{516901A6-1E73-4097-8FAF-7DF0539856E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0" name="Text Box 19">
          <a:extLst>
            <a:ext uri="{FF2B5EF4-FFF2-40B4-BE49-F238E27FC236}">
              <a16:creationId xmlns:a16="http://schemas.microsoft.com/office/drawing/2014/main" id="{532207F6-4574-4DC3-B351-65C39124B3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1" name="Text Box 16">
          <a:extLst>
            <a:ext uri="{FF2B5EF4-FFF2-40B4-BE49-F238E27FC236}">
              <a16:creationId xmlns:a16="http://schemas.microsoft.com/office/drawing/2014/main" id="{DC927319-4D12-4024-9294-AC6A15DFFD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2" name="Text Box 17">
          <a:extLst>
            <a:ext uri="{FF2B5EF4-FFF2-40B4-BE49-F238E27FC236}">
              <a16:creationId xmlns:a16="http://schemas.microsoft.com/office/drawing/2014/main" id="{8B34C424-2275-4394-897B-A88FBC83CB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15875</xdr:rowOff>
    </xdr:from>
    <xdr:ext cx="95250" cy="171450"/>
    <xdr:sp macro="" textlink="">
      <xdr:nvSpPr>
        <xdr:cNvPr id="5283" name="Text Box 18">
          <a:extLst>
            <a:ext uri="{FF2B5EF4-FFF2-40B4-BE49-F238E27FC236}">
              <a16:creationId xmlns:a16="http://schemas.microsoft.com/office/drawing/2014/main" id="{55CB08DF-4BA5-4B5A-9CD0-EEA8C487398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4" name="Text Box 16">
          <a:extLst>
            <a:ext uri="{FF2B5EF4-FFF2-40B4-BE49-F238E27FC236}">
              <a16:creationId xmlns:a16="http://schemas.microsoft.com/office/drawing/2014/main" id="{7D9A2E27-CFBA-4F7B-BB8E-8087C1FA13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5" name="Text Box 17">
          <a:extLst>
            <a:ext uri="{FF2B5EF4-FFF2-40B4-BE49-F238E27FC236}">
              <a16:creationId xmlns:a16="http://schemas.microsoft.com/office/drawing/2014/main" id="{A3E45AAB-80C8-407A-AECF-AD69E8F467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6" name="Text Box 18">
          <a:extLst>
            <a:ext uri="{FF2B5EF4-FFF2-40B4-BE49-F238E27FC236}">
              <a16:creationId xmlns:a16="http://schemas.microsoft.com/office/drawing/2014/main" id="{242A5E1E-B0C9-4FD1-A0DA-20894DC561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7" name="Text Box 19">
          <a:extLst>
            <a:ext uri="{FF2B5EF4-FFF2-40B4-BE49-F238E27FC236}">
              <a16:creationId xmlns:a16="http://schemas.microsoft.com/office/drawing/2014/main" id="{A733B94F-7163-43EB-95F3-F5404CA495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8" name="Text Box 16">
          <a:extLst>
            <a:ext uri="{FF2B5EF4-FFF2-40B4-BE49-F238E27FC236}">
              <a16:creationId xmlns:a16="http://schemas.microsoft.com/office/drawing/2014/main" id="{2F579213-B207-4564-8C6E-F48FB9F61D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89" name="Text Box 16">
          <a:extLst>
            <a:ext uri="{FF2B5EF4-FFF2-40B4-BE49-F238E27FC236}">
              <a16:creationId xmlns:a16="http://schemas.microsoft.com/office/drawing/2014/main" id="{6851785F-7118-4DE4-AB22-4636AB09C3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0" name="Text Box 17">
          <a:extLst>
            <a:ext uri="{FF2B5EF4-FFF2-40B4-BE49-F238E27FC236}">
              <a16:creationId xmlns:a16="http://schemas.microsoft.com/office/drawing/2014/main" id="{019003DB-12EE-4366-A9E1-4FF400975BD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1" name="Text Box 18">
          <a:extLst>
            <a:ext uri="{FF2B5EF4-FFF2-40B4-BE49-F238E27FC236}">
              <a16:creationId xmlns:a16="http://schemas.microsoft.com/office/drawing/2014/main" id="{1681804E-562D-4FB9-962F-338501393E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2" name="Text Box 19">
          <a:extLst>
            <a:ext uri="{FF2B5EF4-FFF2-40B4-BE49-F238E27FC236}">
              <a16:creationId xmlns:a16="http://schemas.microsoft.com/office/drawing/2014/main" id="{24817A48-24EE-4B1B-BA1E-BD18762E5E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3" name="Text Box 16">
          <a:extLst>
            <a:ext uri="{FF2B5EF4-FFF2-40B4-BE49-F238E27FC236}">
              <a16:creationId xmlns:a16="http://schemas.microsoft.com/office/drawing/2014/main" id="{3E4A3894-C153-4BA7-ACA3-0D34B22BF8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4" name="Text Box 17">
          <a:extLst>
            <a:ext uri="{FF2B5EF4-FFF2-40B4-BE49-F238E27FC236}">
              <a16:creationId xmlns:a16="http://schemas.microsoft.com/office/drawing/2014/main" id="{C3DC912F-F2BB-4EE2-8190-64EAC5B1B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15875</xdr:rowOff>
    </xdr:from>
    <xdr:ext cx="95250" cy="171450"/>
    <xdr:sp macro="" textlink="">
      <xdr:nvSpPr>
        <xdr:cNvPr id="5295" name="Text Box 18">
          <a:extLst>
            <a:ext uri="{FF2B5EF4-FFF2-40B4-BE49-F238E27FC236}">
              <a16:creationId xmlns:a16="http://schemas.microsoft.com/office/drawing/2014/main" id="{7C3343F9-B0DF-4AEB-8636-80B85E8F4FD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6" name="Text Box 16">
          <a:extLst>
            <a:ext uri="{FF2B5EF4-FFF2-40B4-BE49-F238E27FC236}">
              <a16:creationId xmlns:a16="http://schemas.microsoft.com/office/drawing/2014/main" id="{2AC92707-F364-448A-ACA7-119C564C35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7" name="Text Box 17">
          <a:extLst>
            <a:ext uri="{FF2B5EF4-FFF2-40B4-BE49-F238E27FC236}">
              <a16:creationId xmlns:a16="http://schemas.microsoft.com/office/drawing/2014/main" id="{2ABAF864-9C84-4C58-9355-66B39FB9BA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8" name="Text Box 18">
          <a:extLst>
            <a:ext uri="{FF2B5EF4-FFF2-40B4-BE49-F238E27FC236}">
              <a16:creationId xmlns:a16="http://schemas.microsoft.com/office/drawing/2014/main" id="{B6CF6EFC-0582-41A2-B92C-8FD6CB659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9" name="Text Box 19">
          <a:extLst>
            <a:ext uri="{FF2B5EF4-FFF2-40B4-BE49-F238E27FC236}">
              <a16:creationId xmlns:a16="http://schemas.microsoft.com/office/drawing/2014/main" id="{B926317D-147A-4820-946F-DD45ADEA7E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300" name="Text Box 16">
          <a:extLst>
            <a:ext uri="{FF2B5EF4-FFF2-40B4-BE49-F238E27FC236}">
              <a16:creationId xmlns:a16="http://schemas.microsoft.com/office/drawing/2014/main" id="{19E51034-8CFD-4D67-9200-CAEA0AD15DD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1" name="Text Box 16">
          <a:extLst>
            <a:ext uri="{FF2B5EF4-FFF2-40B4-BE49-F238E27FC236}">
              <a16:creationId xmlns:a16="http://schemas.microsoft.com/office/drawing/2014/main" id="{33E12869-706D-463F-9805-06B16F84D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2" name="Text Box 17">
          <a:extLst>
            <a:ext uri="{FF2B5EF4-FFF2-40B4-BE49-F238E27FC236}">
              <a16:creationId xmlns:a16="http://schemas.microsoft.com/office/drawing/2014/main" id="{EC5C2D8C-3BD2-4F07-9F86-D0FD88C16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3" name="Text Box 18">
          <a:extLst>
            <a:ext uri="{FF2B5EF4-FFF2-40B4-BE49-F238E27FC236}">
              <a16:creationId xmlns:a16="http://schemas.microsoft.com/office/drawing/2014/main" id="{2FCD5BEA-D297-46B6-903A-AEADDA536E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4" name="Text Box 19">
          <a:extLst>
            <a:ext uri="{FF2B5EF4-FFF2-40B4-BE49-F238E27FC236}">
              <a16:creationId xmlns:a16="http://schemas.microsoft.com/office/drawing/2014/main" id="{2150549D-819A-4B31-9A50-3440D58EA3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5" name="Text Box 16">
          <a:extLst>
            <a:ext uri="{FF2B5EF4-FFF2-40B4-BE49-F238E27FC236}">
              <a16:creationId xmlns:a16="http://schemas.microsoft.com/office/drawing/2014/main" id="{C646BA5C-3E14-48F6-AC4F-4E8144EA8E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6" name="Text Box 17">
          <a:extLst>
            <a:ext uri="{FF2B5EF4-FFF2-40B4-BE49-F238E27FC236}">
              <a16:creationId xmlns:a16="http://schemas.microsoft.com/office/drawing/2014/main" id="{47235FB1-5118-47AA-B045-A80D856241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5307" name="Text Box 18">
          <a:extLst>
            <a:ext uri="{FF2B5EF4-FFF2-40B4-BE49-F238E27FC236}">
              <a16:creationId xmlns:a16="http://schemas.microsoft.com/office/drawing/2014/main" id="{54A46F73-62F5-4DE8-B083-1F0A24E806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8" name="Text Box 16">
          <a:extLst>
            <a:ext uri="{FF2B5EF4-FFF2-40B4-BE49-F238E27FC236}">
              <a16:creationId xmlns:a16="http://schemas.microsoft.com/office/drawing/2014/main" id="{1F09644C-8600-409E-BE3B-BEF2A3A635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9" name="Text Box 17">
          <a:extLst>
            <a:ext uri="{FF2B5EF4-FFF2-40B4-BE49-F238E27FC236}">
              <a16:creationId xmlns:a16="http://schemas.microsoft.com/office/drawing/2014/main" id="{FE4A4E54-ED1E-4C23-B698-8BBC3C5CC0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0" name="Text Box 18">
          <a:extLst>
            <a:ext uri="{FF2B5EF4-FFF2-40B4-BE49-F238E27FC236}">
              <a16:creationId xmlns:a16="http://schemas.microsoft.com/office/drawing/2014/main" id="{FB0CAB99-A013-4F51-80A2-EE9E9F677D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1" name="Text Box 19">
          <a:extLst>
            <a:ext uri="{FF2B5EF4-FFF2-40B4-BE49-F238E27FC236}">
              <a16:creationId xmlns:a16="http://schemas.microsoft.com/office/drawing/2014/main" id="{93C4122D-6372-4AA1-AC0D-8A0E823D94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2" name="Text Box 16">
          <a:extLst>
            <a:ext uri="{FF2B5EF4-FFF2-40B4-BE49-F238E27FC236}">
              <a16:creationId xmlns:a16="http://schemas.microsoft.com/office/drawing/2014/main" id="{8F21E2FA-2E21-4F17-9D3E-A7ECA7FB13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3" name="Text Box 16">
          <a:extLst>
            <a:ext uri="{FF2B5EF4-FFF2-40B4-BE49-F238E27FC236}">
              <a16:creationId xmlns:a16="http://schemas.microsoft.com/office/drawing/2014/main" id="{D060D4A3-BCED-4959-B202-726CB572EE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4" name="Text Box 17">
          <a:extLst>
            <a:ext uri="{FF2B5EF4-FFF2-40B4-BE49-F238E27FC236}">
              <a16:creationId xmlns:a16="http://schemas.microsoft.com/office/drawing/2014/main" id="{8BD4EC06-836D-4EAF-9E04-30C45A0F4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5" name="Text Box 18">
          <a:extLst>
            <a:ext uri="{FF2B5EF4-FFF2-40B4-BE49-F238E27FC236}">
              <a16:creationId xmlns:a16="http://schemas.microsoft.com/office/drawing/2014/main" id="{BBF26490-4059-4A00-8BAD-3A8ED48466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6" name="Text Box 19">
          <a:extLst>
            <a:ext uri="{FF2B5EF4-FFF2-40B4-BE49-F238E27FC236}">
              <a16:creationId xmlns:a16="http://schemas.microsoft.com/office/drawing/2014/main" id="{F8240BD3-A1C3-4769-A9F8-20DA16A33B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7" name="Text Box 16">
          <a:extLst>
            <a:ext uri="{FF2B5EF4-FFF2-40B4-BE49-F238E27FC236}">
              <a16:creationId xmlns:a16="http://schemas.microsoft.com/office/drawing/2014/main" id="{F4C306AD-DFE4-492C-A4EF-C785273766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8" name="Text Box 17">
          <a:extLst>
            <a:ext uri="{FF2B5EF4-FFF2-40B4-BE49-F238E27FC236}">
              <a16:creationId xmlns:a16="http://schemas.microsoft.com/office/drawing/2014/main" id="{EC99E88F-2CAA-4A26-87D2-BA0D055F77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15875</xdr:rowOff>
    </xdr:from>
    <xdr:ext cx="95250" cy="171450"/>
    <xdr:sp macro="" textlink="">
      <xdr:nvSpPr>
        <xdr:cNvPr id="5319" name="Text Box 18">
          <a:extLst>
            <a:ext uri="{FF2B5EF4-FFF2-40B4-BE49-F238E27FC236}">
              <a16:creationId xmlns:a16="http://schemas.microsoft.com/office/drawing/2014/main" id="{18BB1FF3-CF2E-481B-A6E7-92E83AFAD6E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0" name="Text Box 16">
          <a:extLst>
            <a:ext uri="{FF2B5EF4-FFF2-40B4-BE49-F238E27FC236}">
              <a16:creationId xmlns:a16="http://schemas.microsoft.com/office/drawing/2014/main" id="{43182B3C-F79E-4E9A-A907-0DCE8C84FA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1" name="Text Box 17">
          <a:extLst>
            <a:ext uri="{FF2B5EF4-FFF2-40B4-BE49-F238E27FC236}">
              <a16:creationId xmlns:a16="http://schemas.microsoft.com/office/drawing/2014/main" id="{56C914AD-B13F-4E1D-BE75-BD3C817FED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2" name="Text Box 18">
          <a:extLst>
            <a:ext uri="{FF2B5EF4-FFF2-40B4-BE49-F238E27FC236}">
              <a16:creationId xmlns:a16="http://schemas.microsoft.com/office/drawing/2014/main" id="{33023F4B-3E08-4AD1-8041-C7D997AA9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3" name="Text Box 19">
          <a:extLst>
            <a:ext uri="{FF2B5EF4-FFF2-40B4-BE49-F238E27FC236}">
              <a16:creationId xmlns:a16="http://schemas.microsoft.com/office/drawing/2014/main" id="{21A3E701-F8B8-428E-A422-4431D5BA34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4" name="Text Box 16">
          <a:extLst>
            <a:ext uri="{FF2B5EF4-FFF2-40B4-BE49-F238E27FC236}">
              <a16:creationId xmlns:a16="http://schemas.microsoft.com/office/drawing/2014/main" id="{863B0929-9F64-423A-BB15-0DF1AAFE7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5" name="Text Box 16">
          <a:extLst>
            <a:ext uri="{FF2B5EF4-FFF2-40B4-BE49-F238E27FC236}">
              <a16:creationId xmlns:a16="http://schemas.microsoft.com/office/drawing/2014/main" id="{D88A8446-BF99-41E2-B02F-AD10C5F036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6" name="Text Box 17">
          <a:extLst>
            <a:ext uri="{FF2B5EF4-FFF2-40B4-BE49-F238E27FC236}">
              <a16:creationId xmlns:a16="http://schemas.microsoft.com/office/drawing/2014/main" id="{0AF547DC-400E-4C28-A61B-0AC519CCD5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7" name="Text Box 18">
          <a:extLst>
            <a:ext uri="{FF2B5EF4-FFF2-40B4-BE49-F238E27FC236}">
              <a16:creationId xmlns:a16="http://schemas.microsoft.com/office/drawing/2014/main" id="{9E5440E4-BCC2-4331-924A-E3613E2B7E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8" name="Text Box 19">
          <a:extLst>
            <a:ext uri="{FF2B5EF4-FFF2-40B4-BE49-F238E27FC236}">
              <a16:creationId xmlns:a16="http://schemas.microsoft.com/office/drawing/2014/main" id="{869E41BA-B918-416B-A4B0-9479F0C32F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9" name="Text Box 16">
          <a:extLst>
            <a:ext uri="{FF2B5EF4-FFF2-40B4-BE49-F238E27FC236}">
              <a16:creationId xmlns:a16="http://schemas.microsoft.com/office/drawing/2014/main" id="{977E8E43-4975-4137-8F35-6BB40BEFFF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30" name="Text Box 17">
          <a:extLst>
            <a:ext uri="{FF2B5EF4-FFF2-40B4-BE49-F238E27FC236}">
              <a16:creationId xmlns:a16="http://schemas.microsoft.com/office/drawing/2014/main" id="{04CC642C-DF26-4F3C-AED0-71281FA68F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15875</xdr:rowOff>
    </xdr:from>
    <xdr:ext cx="95250" cy="171450"/>
    <xdr:sp macro="" textlink="">
      <xdr:nvSpPr>
        <xdr:cNvPr id="5331" name="Text Box 18">
          <a:extLst>
            <a:ext uri="{FF2B5EF4-FFF2-40B4-BE49-F238E27FC236}">
              <a16:creationId xmlns:a16="http://schemas.microsoft.com/office/drawing/2014/main" id="{0E9D44AE-7E94-411D-898D-735D61A8620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2" name="Text Box 16">
          <a:extLst>
            <a:ext uri="{FF2B5EF4-FFF2-40B4-BE49-F238E27FC236}">
              <a16:creationId xmlns:a16="http://schemas.microsoft.com/office/drawing/2014/main" id="{E9C71EDA-2E3F-4606-BBC3-30E53769E87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3" name="Text Box 17">
          <a:extLst>
            <a:ext uri="{FF2B5EF4-FFF2-40B4-BE49-F238E27FC236}">
              <a16:creationId xmlns:a16="http://schemas.microsoft.com/office/drawing/2014/main" id="{91C4B80E-2329-45B2-815A-3C86B59D88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4" name="Text Box 18">
          <a:extLst>
            <a:ext uri="{FF2B5EF4-FFF2-40B4-BE49-F238E27FC236}">
              <a16:creationId xmlns:a16="http://schemas.microsoft.com/office/drawing/2014/main" id="{39B7ABE7-5B81-4CB7-B315-2F399F6625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5" name="Text Box 19">
          <a:extLst>
            <a:ext uri="{FF2B5EF4-FFF2-40B4-BE49-F238E27FC236}">
              <a16:creationId xmlns:a16="http://schemas.microsoft.com/office/drawing/2014/main" id="{BE495ADE-D0AF-4498-8BAF-B5FE3F160D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6" name="Text Box 16">
          <a:extLst>
            <a:ext uri="{FF2B5EF4-FFF2-40B4-BE49-F238E27FC236}">
              <a16:creationId xmlns:a16="http://schemas.microsoft.com/office/drawing/2014/main" id="{C1D05358-4149-4B3E-8E7F-AE24040604E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7" name="Text Box 16">
          <a:extLst>
            <a:ext uri="{FF2B5EF4-FFF2-40B4-BE49-F238E27FC236}">
              <a16:creationId xmlns:a16="http://schemas.microsoft.com/office/drawing/2014/main" id="{61D1379A-CE6F-4BFA-8D48-867CE79799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8" name="Text Box 17">
          <a:extLst>
            <a:ext uri="{FF2B5EF4-FFF2-40B4-BE49-F238E27FC236}">
              <a16:creationId xmlns:a16="http://schemas.microsoft.com/office/drawing/2014/main" id="{6A8899AE-3A62-4FE3-90A0-1043499977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9" name="Text Box 18">
          <a:extLst>
            <a:ext uri="{FF2B5EF4-FFF2-40B4-BE49-F238E27FC236}">
              <a16:creationId xmlns:a16="http://schemas.microsoft.com/office/drawing/2014/main" id="{B26A5780-E8F1-4ED6-A54A-C483B389A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0" name="Text Box 19">
          <a:extLst>
            <a:ext uri="{FF2B5EF4-FFF2-40B4-BE49-F238E27FC236}">
              <a16:creationId xmlns:a16="http://schemas.microsoft.com/office/drawing/2014/main" id="{B373A2EE-D23C-4492-93A9-82BA40E1FF0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1" name="Text Box 16">
          <a:extLst>
            <a:ext uri="{FF2B5EF4-FFF2-40B4-BE49-F238E27FC236}">
              <a16:creationId xmlns:a16="http://schemas.microsoft.com/office/drawing/2014/main" id="{925D2EFA-C36F-4B9C-849D-7B67D596E8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2" name="Text Box 17">
          <a:extLst>
            <a:ext uri="{FF2B5EF4-FFF2-40B4-BE49-F238E27FC236}">
              <a16:creationId xmlns:a16="http://schemas.microsoft.com/office/drawing/2014/main" id="{18A76142-99CE-47C1-AC6C-93B4527905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15875</xdr:rowOff>
    </xdr:from>
    <xdr:ext cx="95250" cy="171450"/>
    <xdr:sp macro="" textlink="">
      <xdr:nvSpPr>
        <xdr:cNvPr id="5343" name="Text Box 18">
          <a:extLst>
            <a:ext uri="{FF2B5EF4-FFF2-40B4-BE49-F238E27FC236}">
              <a16:creationId xmlns:a16="http://schemas.microsoft.com/office/drawing/2014/main" id="{6D136E4B-6952-4674-AA0F-417CAD6B335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4" name="Text Box 16">
          <a:extLst>
            <a:ext uri="{FF2B5EF4-FFF2-40B4-BE49-F238E27FC236}">
              <a16:creationId xmlns:a16="http://schemas.microsoft.com/office/drawing/2014/main" id="{5B46FACC-CBFF-41AB-95DD-2EBD44B00A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5" name="Text Box 17">
          <a:extLst>
            <a:ext uri="{FF2B5EF4-FFF2-40B4-BE49-F238E27FC236}">
              <a16:creationId xmlns:a16="http://schemas.microsoft.com/office/drawing/2014/main" id="{65A1CA5A-0DA9-4C30-AA84-9F75D353DD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6" name="Text Box 18">
          <a:extLst>
            <a:ext uri="{FF2B5EF4-FFF2-40B4-BE49-F238E27FC236}">
              <a16:creationId xmlns:a16="http://schemas.microsoft.com/office/drawing/2014/main" id="{A54E4D1B-CF37-45DD-AE5A-74B2ECC3DA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7" name="Text Box 19">
          <a:extLst>
            <a:ext uri="{FF2B5EF4-FFF2-40B4-BE49-F238E27FC236}">
              <a16:creationId xmlns:a16="http://schemas.microsoft.com/office/drawing/2014/main" id="{D586274E-6484-4052-8E61-ACFE05D5836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8" name="Text Box 16">
          <a:extLst>
            <a:ext uri="{FF2B5EF4-FFF2-40B4-BE49-F238E27FC236}">
              <a16:creationId xmlns:a16="http://schemas.microsoft.com/office/drawing/2014/main" id="{2C62E00C-4927-4436-96E2-4FC8A9F686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49" name="Text Box 16">
          <a:extLst>
            <a:ext uri="{FF2B5EF4-FFF2-40B4-BE49-F238E27FC236}">
              <a16:creationId xmlns:a16="http://schemas.microsoft.com/office/drawing/2014/main" id="{24929F74-8C34-45A3-B749-48AA00CEF7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0" name="Text Box 17">
          <a:extLst>
            <a:ext uri="{FF2B5EF4-FFF2-40B4-BE49-F238E27FC236}">
              <a16:creationId xmlns:a16="http://schemas.microsoft.com/office/drawing/2014/main" id="{72FBBD32-6192-407E-911B-45FEDFE11D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1" name="Text Box 18">
          <a:extLst>
            <a:ext uri="{FF2B5EF4-FFF2-40B4-BE49-F238E27FC236}">
              <a16:creationId xmlns:a16="http://schemas.microsoft.com/office/drawing/2014/main" id="{6A5BA10D-29C2-44BB-9452-FD965292DD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2" name="Text Box 19">
          <a:extLst>
            <a:ext uri="{FF2B5EF4-FFF2-40B4-BE49-F238E27FC236}">
              <a16:creationId xmlns:a16="http://schemas.microsoft.com/office/drawing/2014/main" id="{01C3F238-A731-4B34-9DBE-C08E6294DA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3" name="Text Box 16">
          <a:extLst>
            <a:ext uri="{FF2B5EF4-FFF2-40B4-BE49-F238E27FC236}">
              <a16:creationId xmlns:a16="http://schemas.microsoft.com/office/drawing/2014/main" id="{2755FEE2-6D66-4552-BCB0-601346F18E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4" name="Text Box 17">
          <a:extLst>
            <a:ext uri="{FF2B5EF4-FFF2-40B4-BE49-F238E27FC236}">
              <a16:creationId xmlns:a16="http://schemas.microsoft.com/office/drawing/2014/main" id="{AA409461-A0C3-49FB-BABD-49E9C90283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15875</xdr:rowOff>
    </xdr:from>
    <xdr:ext cx="95250" cy="171450"/>
    <xdr:sp macro="" textlink="">
      <xdr:nvSpPr>
        <xdr:cNvPr id="5355" name="Text Box 18">
          <a:extLst>
            <a:ext uri="{FF2B5EF4-FFF2-40B4-BE49-F238E27FC236}">
              <a16:creationId xmlns:a16="http://schemas.microsoft.com/office/drawing/2014/main" id="{FDB63C29-1BD9-46CC-8BA7-36B280FD8E3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6" name="Text Box 16">
          <a:extLst>
            <a:ext uri="{FF2B5EF4-FFF2-40B4-BE49-F238E27FC236}">
              <a16:creationId xmlns:a16="http://schemas.microsoft.com/office/drawing/2014/main" id="{802C7911-57CE-4B61-A0FD-538C6E2DDF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7" name="Text Box 17">
          <a:extLst>
            <a:ext uri="{FF2B5EF4-FFF2-40B4-BE49-F238E27FC236}">
              <a16:creationId xmlns:a16="http://schemas.microsoft.com/office/drawing/2014/main" id="{21C46864-5709-4182-8D5C-711B602BBA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8" name="Text Box 18">
          <a:extLst>
            <a:ext uri="{FF2B5EF4-FFF2-40B4-BE49-F238E27FC236}">
              <a16:creationId xmlns:a16="http://schemas.microsoft.com/office/drawing/2014/main" id="{8CECA812-C0CD-47BF-9E3C-ED066CD32AB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9" name="Text Box 19">
          <a:extLst>
            <a:ext uri="{FF2B5EF4-FFF2-40B4-BE49-F238E27FC236}">
              <a16:creationId xmlns:a16="http://schemas.microsoft.com/office/drawing/2014/main" id="{624EEB03-DEB8-4600-B591-AEEA51EFDF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60" name="Text Box 16">
          <a:extLst>
            <a:ext uri="{FF2B5EF4-FFF2-40B4-BE49-F238E27FC236}">
              <a16:creationId xmlns:a16="http://schemas.microsoft.com/office/drawing/2014/main" id="{D1DE806A-D5EC-442A-83A5-7A2C52710B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1" name="Text Box 16">
          <a:extLst>
            <a:ext uri="{FF2B5EF4-FFF2-40B4-BE49-F238E27FC236}">
              <a16:creationId xmlns:a16="http://schemas.microsoft.com/office/drawing/2014/main" id="{233D95EA-6425-4AC4-BD54-1D7FE8F99A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2" name="Text Box 17">
          <a:extLst>
            <a:ext uri="{FF2B5EF4-FFF2-40B4-BE49-F238E27FC236}">
              <a16:creationId xmlns:a16="http://schemas.microsoft.com/office/drawing/2014/main" id="{036452CA-1B5A-4798-B3D8-287F6E8C3D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3" name="Text Box 18">
          <a:extLst>
            <a:ext uri="{FF2B5EF4-FFF2-40B4-BE49-F238E27FC236}">
              <a16:creationId xmlns:a16="http://schemas.microsoft.com/office/drawing/2014/main" id="{6B56E55F-6663-487A-BD7B-E0C972A31A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4" name="Text Box 19">
          <a:extLst>
            <a:ext uri="{FF2B5EF4-FFF2-40B4-BE49-F238E27FC236}">
              <a16:creationId xmlns:a16="http://schemas.microsoft.com/office/drawing/2014/main" id="{0E66C87D-644C-4CC1-99CF-62C58CB8B0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5" name="Text Box 16">
          <a:extLst>
            <a:ext uri="{FF2B5EF4-FFF2-40B4-BE49-F238E27FC236}">
              <a16:creationId xmlns:a16="http://schemas.microsoft.com/office/drawing/2014/main" id="{185C7A86-306E-443A-B23C-F4B2056118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6" name="Text Box 17">
          <a:extLst>
            <a:ext uri="{FF2B5EF4-FFF2-40B4-BE49-F238E27FC236}">
              <a16:creationId xmlns:a16="http://schemas.microsoft.com/office/drawing/2014/main" id="{3A99E3AF-2CE9-4681-9381-6E8F180681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15875</xdr:rowOff>
    </xdr:from>
    <xdr:ext cx="95250" cy="171450"/>
    <xdr:sp macro="" textlink="">
      <xdr:nvSpPr>
        <xdr:cNvPr id="5367" name="Text Box 18">
          <a:extLst>
            <a:ext uri="{FF2B5EF4-FFF2-40B4-BE49-F238E27FC236}">
              <a16:creationId xmlns:a16="http://schemas.microsoft.com/office/drawing/2014/main" id="{B3EBEEC6-B693-48CC-979E-8329759B256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8" name="Text Box 16">
          <a:extLst>
            <a:ext uri="{FF2B5EF4-FFF2-40B4-BE49-F238E27FC236}">
              <a16:creationId xmlns:a16="http://schemas.microsoft.com/office/drawing/2014/main" id="{173C50FC-66E5-4015-9BF6-84F1886EA1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9" name="Text Box 17">
          <a:extLst>
            <a:ext uri="{FF2B5EF4-FFF2-40B4-BE49-F238E27FC236}">
              <a16:creationId xmlns:a16="http://schemas.microsoft.com/office/drawing/2014/main" id="{AD33E2DC-F5EE-4191-8F60-D462415244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0" name="Text Box 18">
          <a:extLst>
            <a:ext uri="{FF2B5EF4-FFF2-40B4-BE49-F238E27FC236}">
              <a16:creationId xmlns:a16="http://schemas.microsoft.com/office/drawing/2014/main" id="{76BDD434-F847-41BF-92A7-D18F829F74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1" name="Text Box 19">
          <a:extLst>
            <a:ext uri="{FF2B5EF4-FFF2-40B4-BE49-F238E27FC236}">
              <a16:creationId xmlns:a16="http://schemas.microsoft.com/office/drawing/2014/main" id="{D072EDD8-F10D-4612-81EA-AEC5109F3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2" name="Text Box 16">
          <a:extLst>
            <a:ext uri="{FF2B5EF4-FFF2-40B4-BE49-F238E27FC236}">
              <a16:creationId xmlns:a16="http://schemas.microsoft.com/office/drawing/2014/main" id="{39AA31EA-D3CB-4090-89DB-AE2ED4D64F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3" name="Text Box 16">
          <a:extLst>
            <a:ext uri="{FF2B5EF4-FFF2-40B4-BE49-F238E27FC236}">
              <a16:creationId xmlns:a16="http://schemas.microsoft.com/office/drawing/2014/main" id="{19BDDB1C-72E6-47EE-AA0B-00CE7975A4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4" name="Text Box 17">
          <a:extLst>
            <a:ext uri="{FF2B5EF4-FFF2-40B4-BE49-F238E27FC236}">
              <a16:creationId xmlns:a16="http://schemas.microsoft.com/office/drawing/2014/main" id="{323DAA92-0A25-4FB5-8427-FBBC7A8DBAE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5" name="Text Box 18">
          <a:extLst>
            <a:ext uri="{FF2B5EF4-FFF2-40B4-BE49-F238E27FC236}">
              <a16:creationId xmlns:a16="http://schemas.microsoft.com/office/drawing/2014/main" id="{4D683D85-8553-4032-A18E-F711BF1C66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6" name="Text Box 19">
          <a:extLst>
            <a:ext uri="{FF2B5EF4-FFF2-40B4-BE49-F238E27FC236}">
              <a16:creationId xmlns:a16="http://schemas.microsoft.com/office/drawing/2014/main" id="{EF1C0DAD-A99B-416F-9DA9-D3FE361648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7" name="Text Box 16">
          <a:extLst>
            <a:ext uri="{FF2B5EF4-FFF2-40B4-BE49-F238E27FC236}">
              <a16:creationId xmlns:a16="http://schemas.microsoft.com/office/drawing/2014/main" id="{08A089CC-4E7F-46F9-B675-C5B8E5695F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8" name="Text Box 17">
          <a:extLst>
            <a:ext uri="{FF2B5EF4-FFF2-40B4-BE49-F238E27FC236}">
              <a16:creationId xmlns:a16="http://schemas.microsoft.com/office/drawing/2014/main" id="{00542CEE-C490-449E-AEB2-7AB0641CF8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5379" name="Text Box 18">
          <a:extLst>
            <a:ext uri="{FF2B5EF4-FFF2-40B4-BE49-F238E27FC236}">
              <a16:creationId xmlns:a16="http://schemas.microsoft.com/office/drawing/2014/main" id="{A07E73A6-A30D-4E39-A3B4-39EFAEFCDB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0" name="Text Box 16">
          <a:extLst>
            <a:ext uri="{FF2B5EF4-FFF2-40B4-BE49-F238E27FC236}">
              <a16:creationId xmlns:a16="http://schemas.microsoft.com/office/drawing/2014/main" id="{D3E1E146-DA07-4EF3-A413-13A6C0F017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1" name="Text Box 17">
          <a:extLst>
            <a:ext uri="{FF2B5EF4-FFF2-40B4-BE49-F238E27FC236}">
              <a16:creationId xmlns:a16="http://schemas.microsoft.com/office/drawing/2014/main" id="{F6C4B8C8-B821-4D19-A278-AD348ED1E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2" name="Text Box 18">
          <a:extLst>
            <a:ext uri="{FF2B5EF4-FFF2-40B4-BE49-F238E27FC236}">
              <a16:creationId xmlns:a16="http://schemas.microsoft.com/office/drawing/2014/main" id="{81177612-46D1-4D39-AE05-1A7CD4C957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3" name="Text Box 19">
          <a:extLst>
            <a:ext uri="{FF2B5EF4-FFF2-40B4-BE49-F238E27FC236}">
              <a16:creationId xmlns:a16="http://schemas.microsoft.com/office/drawing/2014/main" id="{3CAB28D7-AA26-4D7E-B65A-071AFFF4F1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4" name="Text Box 16">
          <a:extLst>
            <a:ext uri="{FF2B5EF4-FFF2-40B4-BE49-F238E27FC236}">
              <a16:creationId xmlns:a16="http://schemas.microsoft.com/office/drawing/2014/main" id="{384B122A-96B2-4946-8652-BBC43D4C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5" name="Text Box 16">
          <a:extLst>
            <a:ext uri="{FF2B5EF4-FFF2-40B4-BE49-F238E27FC236}">
              <a16:creationId xmlns:a16="http://schemas.microsoft.com/office/drawing/2014/main" id="{77910BFF-4A1A-48F6-B2FB-D775CD85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6" name="Text Box 17">
          <a:extLst>
            <a:ext uri="{FF2B5EF4-FFF2-40B4-BE49-F238E27FC236}">
              <a16:creationId xmlns:a16="http://schemas.microsoft.com/office/drawing/2014/main" id="{29F2E42C-2F27-443B-9375-9385BA5CE8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7" name="Text Box 18">
          <a:extLst>
            <a:ext uri="{FF2B5EF4-FFF2-40B4-BE49-F238E27FC236}">
              <a16:creationId xmlns:a16="http://schemas.microsoft.com/office/drawing/2014/main" id="{8E09006D-7F58-444B-A63F-A5D4781323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8" name="Text Box 19">
          <a:extLst>
            <a:ext uri="{FF2B5EF4-FFF2-40B4-BE49-F238E27FC236}">
              <a16:creationId xmlns:a16="http://schemas.microsoft.com/office/drawing/2014/main" id="{B29362FA-3403-41C6-BB0B-13D3AB309B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9" name="Text Box 16">
          <a:extLst>
            <a:ext uri="{FF2B5EF4-FFF2-40B4-BE49-F238E27FC236}">
              <a16:creationId xmlns:a16="http://schemas.microsoft.com/office/drawing/2014/main" id="{05659F60-20A2-4169-A1F7-03C3754DCC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90" name="Text Box 17">
          <a:extLst>
            <a:ext uri="{FF2B5EF4-FFF2-40B4-BE49-F238E27FC236}">
              <a16:creationId xmlns:a16="http://schemas.microsoft.com/office/drawing/2014/main" id="{DC0A960D-1F6C-4983-A7FD-098E60414C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15875</xdr:rowOff>
    </xdr:from>
    <xdr:ext cx="95250" cy="171450"/>
    <xdr:sp macro="" textlink="">
      <xdr:nvSpPr>
        <xdr:cNvPr id="5391" name="Text Box 18">
          <a:extLst>
            <a:ext uri="{FF2B5EF4-FFF2-40B4-BE49-F238E27FC236}">
              <a16:creationId xmlns:a16="http://schemas.microsoft.com/office/drawing/2014/main" id="{B3921378-4639-4F29-82E2-E2573ED42E0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2" name="Text Box 16">
          <a:extLst>
            <a:ext uri="{FF2B5EF4-FFF2-40B4-BE49-F238E27FC236}">
              <a16:creationId xmlns:a16="http://schemas.microsoft.com/office/drawing/2014/main" id="{A28847FD-F137-4321-BB63-CDDEEF47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3" name="Text Box 17">
          <a:extLst>
            <a:ext uri="{FF2B5EF4-FFF2-40B4-BE49-F238E27FC236}">
              <a16:creationId xmlns:a16="http://schemas.microsoft.com/office/drawing/2014/main" id="{ED34F33E-99AE-4B40-8CF9-7BF241B0D4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4" name="Text Box 18">
          <a:extLst>
            <a:ext uri="{FF2B5EF4-FFF2-40B4-BE49-F238E27FC236}">
              <a16:creationId xmlns:a16="http://schemas.microsoft.com/office/drawing/2014/main" id="{2A91B8E8-8E1C-4B23-84FB-8CE1C04E52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5" name="Text Box 19">
          <a:extLst>
            <a:ext uri="{FF2B5EF4-FFF2-40B4-BE49-F238E27FC236}">
              <a16:creationId xmlns:a16="http://schemas.microsoft.com/office/drawing/2014/main" id="{252F1AA3-A47F-41D1-ACCA-E6C65817C1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6" name="Text Box 16">
          <a:extLst>
            <a:ext uri="{FF2B5EF4-FFF2-40B4-BE49-F238E27FC236}">
              <a16:creationId xmlns:a16="http://schemas.microsoft.com/office/drawing/2014/main" id="{9408EB6B-FB75-4322-B6F7-089B388623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7" name="Text Box 16">
          <a:extLst>
            <a:ext uri="{FF2B5EF4-FFF2-40B4-BE49-F238E27FC236}">
              <a16:creationId xmlns:a16="http://schemas.microsoft.com/office/drawing/2014/main" id="{EC2170BF-8EC0-4CBB-A5C1-E626A589BB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8" name="Text Box 17">
          <a:extLst>
            <a:ext uri="{FF2B5EF4-FFF2-40B4-BE49-F238E27FC236}">
              <a16:creationId xmlns:a16="http://schemas.microsoft.com/office/drawing/2014/main" id="{26077572-4E68-40CB-9714-301177CDC1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9" name="Text Box 18">
          <a:extLst>
            <a:ext uri="{FF2B5EF4-FFF2-40B4-BE49-F238E27FC236}">
              <a16:creationId xmlns:a16="http://schemas.microsoft.com/office/drawing/2014/main" id="{635F5719-7EDE-416D-8C05-19C7B19572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0" name="Text Box 19">
          <a:extLst>
            <a:ext uri="{FF2B5EF4-FFF2-40B4-BE49-F238E27FC236}">
              <a16:creationId xmlns:a16="http://schemas.microsoft.com/office/drawing/2014/main" id="{3DD58AF0-CD32-4683-8D75-8C86975FB79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1" name="Text Box 16">
          <a:extLst>
            <a:ext uri="{FF2B5EF4-FFF2-40B4-BE49-F238E27FC236}">
              <a16:creationId xmlns:a16="http://schemas.microsoft.com/office/drawing/2014/main" id="{0472B947-38C8-4526-B911-56BAC0848F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2" name="Text Box 17">
          <a:extLst>
            <a:ext uri="{FF2B5EF4-FFF2-40B4-BE49-F238E27FC236}">
              <a16:creationId xmlns:a16="http://schemas.microsoft.com/office/drawing/2014/main" id="{44F5A731-BA4F-43B1-BE6B-596D4389E6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15875</xdr:rowOff>
    </xdr:from>
    <xdr:ext cx="95250" cy="171450"/>
    <xdr:sp macro="" textlink="">
      <xdr:nvSpPr>
        <xdr:cNvPr id="5403" name="Text Box 18">
          <a:extLst>
            <a:ext uri="{FF2B5EF4-FFF2-40B4-BE49-F238E27FC236}">
              <a16:creationId xmlns:a16="http://schemas.microsoft.com/office/drawing/2014/main" id="{85583ED1-3D5B-4A7B-A65C-C279407560A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4" name="Text Box 16">
          <a:extLst>
            <a:ext uri="{FF2B5EF4-FFF2-40B4-BE49-F238E27FC236}">
              <a16:creationId xmlns:a16="http://schemas.microsoft.com/office/drawing/2014/main" id="{2082DC00-6EBC-499B-9549-93FF66EFA01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5" name="Text Box 17">
          <a:extLst>
            <a:ext uri="{FF2B5EF4-FFF2-40B4-BE49-F238E27FC236}">
              <a16:creationId xmlns:a16="http://schemas.microsoft.com/office/drawing/2014/main" id="{BC1D1D89-6EE6-4F18-B30C-9F6EC408C94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6" name="Text Box 18">
          <a:extLst>
            <a:ext uri="{FF2B5EF4-FFF2-40B4-BE49-F238E27FC236}">
              <a16:creationId xmlns:a16="http://schemas.microsoft.com/office/drawing/2014/main" id="{9A3AEF4C-966E-477A-9608-23F8E408F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7" name="Text Box 19">
          <a:extLst>
            <a:ext uri="{FF2B5EF4-FFF2-40B4-BE49-F238E27FC236}">
              <a16:creationId xmlns:a16="http://schemas.microsoft.com/office/drawing/2014/main" id="{70D130F3-F501-4B36-82BF-1D02C1B8CC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8" name="Text Box 16">
          <a:extLst>
            <a:ext uri="{FF2B5EF4-FFF2-40B4-BE49-F238E27FC236}">
              <a16:creationId xmlns:a16="http://schemas.microsoft.com/office/drawing/2014/main" id="{5E19659D-E511-4E68-8CF4-AFFACB4264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09" name="Text Box 16">
          <a:extLst>
            <a:ext uri="{FF2B5EF4-FFF2-40B4-BE49-F238E27FC236}">
              <a16:creationId xmlns:a16="http://schemas.microsoft.com/office/drawing/2014/main" id="{72F01A99-47FC-4947-81FE-B9CF5DBC81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0" name="Text Box 17">
          <a:extLst>
            <a:ext uri="{FF2B5EF4-FFF2-40B4-BE49-F238E27FC236}">
              <a16:creationId xmlns:a16="http://schemas.microsoft.com/office/drawing/2014/main" id="{F3531DB5-63F2-4ABE-9238-E775F89A83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1" name="Text Box 18">
          <a:extLst>
            <a:ext uri="{FF2B5EF4-FFF2-40B4-BE49-F238E27FC236}">
              <a16:creationId xmlns:a16="http://schemas.microsoft.com/office/drawing/2014/main" id="{FF3B4577-FC80-428E-B2B2-27FFF37C4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2" name="Text Box 19">
          <a:extLst>
            <a:ext uri="{FF2B5EF4-FFF2-40B4-BE49-F238E27FC236}">
              <a16:creationId xmlns:a16="http://schemas.microsoft.com/office/drawing/2014/main" id="{1289C13F-0693-44F5-8BC5-3F53BBAA29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3" name="Text Box 16">
          <a:extLst>
            <a:ext uri="{FF2B5EF4-FFF2-40B4-BE49-F238E27FC236}">
              <a16:creationId xmlns:a16="http://schemas.microsoft.com/office/drawing/2014/main" id="{56087F49-DBD4-4F6D-B241-245F0D0554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4" name="Text Box 17">
          <a:extLst>
            <a:ext uri="{FF2B5EF4-FFF2-40B4-BE49-F238E27FC236}">
              <a16:creationId xmlns:a16="http://schemas.microsoft.com/office/drawing/2014/main" id="{645A54DD-3D44-4251-A446-4BD55CCB49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15875</xdr:rowOff>
    </xdr:from>
    <xdr:ext cx="95250" cy="171450"/>
    <xdr:sp macro="" textlink="">
      <xdr:nvSpPr>
        <xdr:cNvPr id="5415" name="Text Box 18">
          <a:extLst>
            <a:ext uri="{FF2B5EF4-FFF2-40B4-BE49-F238E27FC236}">
              <a16:creationId xmlns:a16="http://schemas.microsoft.com/office/drawing/2014/main" id="{DA293843-0A25-4465-9EBC-076A26E0AB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6" name="Text Box 16">
          <a:extLst>
            <a:ext uri="{FF2B5EF4-FFF2-40B4-BE49-F238E27FC236}">
              <a16:creationId xmlns:a16="http://schemas.microsoft.com/office/drawing/2014/main" id="{2C28DDE1-3F67-4140-81DB-EDEC23ABF1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7" name="Text Box 17">
          <a:extLst>
            <a:ext uri="{FF2B5EF4-FFF2-40B4-BE49-F238E27FC236}">
              <a16:creationId xmlns:a16="http://schemas.microsoft.com/office/drawing/2014/main" id="{9D08596E-BB6F-4BD8-B7CF-0291796271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8" name="Text Box 18">
          <a:extLst>
            <a:ext uri="{FF2B5EF4-FFF2-40B4-BE49-F238E27FC236}">
              <a16:creationId xmlns:a16="http://schemas.microsoft.com/office/drawing/2014/main" id="{061048F4-7A8B-4E83-AB7C-714F135D13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9" name="Text Box 19">
          <a:extLst>
            <a:ext uri="{FF2B5EF4-FFF2-40B4-BE49-F238E27FC236}">
              <a16:creationId xmlns:a16="http://schemas.microsoft.com/office/drawing/2014/main" id="{ADFDF149-E986-4A53-9602-F6DE9A39F7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20" name="Text Box 16">
          <a:extLst>
            <a:ext uri="{FF2B5EF4-FFF2-40B4-BE49-F238E27FC236}">
              <a16:creationId xmlns:a16="http://schemas.microsoft.com/office/drawing/2014/main" id="{EC96256A-6405-4DBB-9287-B3C89A0D38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1" name="Text Box 16">
          <a:extLst>
            <a:ext uri="{FF2B5EF4-FFF2-40B4-BE49-F238E27FC236}">
              <a16:creationId xmlns:a16="http://schemas.microsoft.com/office/drawing/2014/main" id="{2A2CFE79-AC9B-45C7-B3A4-C2E621B77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2" name="Text Box 17">
          <a:extLst>
            <a:ext uri="{FF2B5EF4-FFF2-40B4-BE49-F238E27FC236}">
              <a16:creationId xmlns:a16="http://schemas.microsoft.com/office/drawing/2014/main" id="{21E04EEB-D6D9-4ADD-BCE2-955EA501E8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3" name="Text Box 18">
          <a:extLst>
            <a:ext uri="{FF2B5EF4-FFF2-40B4-BE49-F238E27FC236}">
              <a16:creationId xmlns:a16="http://schemas.microsoft.com/office/drawing/2014/main" id="{63DCCD7E-3ACA-4797-9F45-FEC86391C2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4" name="Text Box 19">
          <a:extLst>
            <a:ext uri="{FF2B5EF4-FFF2-40B4-BE49-F238E27FC236}">
              <a16:creationId xmlns:a16="http://schemas.microsoft.com/office/drawing/2014/main" id="{9EEF32C9-F1C6-4353-8ED9-7C5B921CC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5" name="Text Box 16">
          <a:extLst>
            <a:ext uri="{FF2B5EF4-FFF2-40B4-BE49-F238E27FC236}">
              <a16:creationId xmlns:a16="http://schemas.microsoft.com/office/drawing/2014/main" id="{D1CBA980-8814-46E4-8EAC-A0210236CB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6" name="Text Box 17">
          <a:extLst>
            <a:ext uri="{FF2B5EF4-FFF2-40B4-BE49-F238E27FC236}">
              <a16:creationId xmlns:a16="http://schemas.microsoft.com/office/drawing/2014/main" id="{42BAB34B-800A-47C1-9088-91A7ADA1F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15875</xdr:rowOff>
    </xdr:from>
    <xdr:ext cx="95250" cy="171450"/>
    <xdr:sp macro="" textlink="">
      <xdr:nvSpPr>
        <xdr:cNvPr id="5427" name="Text Box 18">
          <a:extLst>
            <a:ext uri="{FF2B5EF4-FFF2-40B4-BE49-F238E27FC236}">
              <a16:creationId xmlns:a16="http://schemas.microsoft.com/office/drawing/2014/main" id="{502B5CE6-57D8-4D85-BC9C-618581FF253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8" name="Text Box 16">
          <a:extLst>
            <a:ext uri="{FF2B5EF4-FFF2-40B4-BE49-F238E27FC236}">
              <a16:creationId xmlns:a16="http://schemas.microsoft.com/office/drawing/2014/main" id="{88C1CB27-4184-4F09-8ABF-FFAEFE92BE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9" name="Text Box 17">
          <a:extLst>
            <a:ext uri="{FF2B5EF4-FFF2-40B4-BE49-F238E27FC236}">
              <a16:creationId xmlns:a16="http://schemas.microsoft.com/office/drawing/2014/main" id="{4D246F3D-63C9-4C25-8532-C5E3DB4046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0" name="Text Box 18">
          <a:extLst>
            <a:ext uri="{FF2B5EF4-FFF2-40B4-BE49-F238E27FC236}">
              <a16:creationId xmlns:a16="http://schemas.microsoft.com/office/drawing/2014/main" id="{02D61E07-73D9-44E7-AACB-249D8258675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1" name="Text Box 19">
          <a:extLst>
            <a:ext uri="{FF2B5EF4-FFF2-40B4-BE49-F238E27FC236}">
              <a16:creationId xmlns:a16="http://schemas.microsoft.com/office/drawing/2014/main" id="{0DD93714-CE36-4FE6-B75E-BABD52FF67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2" name="Text Box 16">
          <a:extLst>
            <a:ext uri="{FF2B5EF4-FFF2-40B4-BE49-F238E27FC236}">
              <a16:creationId xmlns:a16="http://schemas.microsoft.com/office/drawing/2014/main" id="{390D9F40-7057-4779-ACEB-A7D14EDC63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3" name="Text Box 16">
          <a:extLst>
            <a:ext uri="{FF2B5EF4-FFF2-40B4-BE49-F238E27FC236}">
              <a16:creationId xmlns:a16="http://schemas.microsoft.com/office/drawing/2014/main" id="{BF9B33EA-5201-4799-9582-CE779B8672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4" name="Text Box 17">
          <a:extLst>
            <a:ext uri="{FF2B5EF4-FFF2-40B4-BE49-F238E27FC236}">
              <a16:creationId xmlns:a16="http://schemas.microsoft.com/office/drawing/2014/main" id="{36B624AB-5032-4BD6-8DAB-865240B93E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5" name="Text Box 18">
          <a:extLst>
            <a:ext uri="{FF2B5EF4-FFF2-40B4-BE49-F238E27FC236}">
              <a16:creationId xmlns:a16="http://schemas.microsoft.com/office/drawing/2014/main" id="{39307C0C-D0ED-42CC-B7C0-8A167B17B7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6" name="Text Box 19">
          <a:extLst>
            <a:ext uri="{FF2B5EF4-FFF2-40B4-BE49-F238E27FC236}">
              <a16:creationId xmlns:a16="http://schemas.microsoft.com/office/drawing/2014/main" id="{6D3C3011-3A92-465C-8D4D-1C3702A7137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7" name="Text Box 16">
          <a:extLst>
            <a:ext uri="{FF2B5EF4-FFF2-40B4-BE49-F238E27FC236}">
              <a16:creationId xmlns:a16="http://schemas.microsoft.com/office/drawing/2014/main" id="{E1642E99-719C-476B-9195-2ADC3A912C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8" name="Text Box 17">
          <a:extLst>
            <a:ext uri="{FF2B5EF4-FFF2-40B4-BE49-F238E27FC236}">
              <a16:creationId xmlns:a16="http://schemas.microsoft.com/office/drawing/2014/main" id="{1E191A94-AED3-49BD-B596-04A162C788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15875</xdr:rowOff>
    </xdr:from>
    <xdr:ext cx="95250" cy="171450"/>
    <xdr:sp macro="" textlink="">
      <xdr:nvSpPr>
        <xdr:cNvPr id="5439" name="Text Box 18">
          <a:extLst>
            <a:ext uri="{FF2B5EF4-FFF2-40B4-BE49-F238E27FC236}">
              <a16:creationId xmlns:a16="http://schemas.microsoft.com/office/drawing/2014/main" id="{1AF9BB30-A626-456C-929A-45B968BD8AF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0" name="Text Box 16">
          <a:extLst>
            <a:ext uri="{FF2B5EF4-FFF2-40B4-BE49-F238E27FC236}">
              <a16:creationId xmlns:a16="http://schemas.microsoft.com/office/drawing/2014/main" id="{AA29A222-EF11-4C03-B190-2A3541FED80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1" name="Text Box 17">
          <a:extLst>
            <a:ext uri="{FF2B5EF4-FFF2-40B4-BE49-F238E27FC236}">
              <a16:creationId xmlns:a16="http://schemas.microsoft.com/office/drawing/2014/main" id="{FA82A66D-66EB-4447-BCC2-1EA2FA7EA2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2" name="Text Box 18">
          <a:extLst>
            <a:ext uri="{FF2B5EF4-FFF2-40B4-BE49-F238E27FC236}">
              <a16:creationId xmlns:a16="http://schemas.microsoft.com/office/drawing/2014/main" id="{0FE87607-7356-4E90-8447-6860CA58F0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3" name="Text Box 19">
          <a:extLst>
            <a:ext uri="{FF2B5EF4-FFF2-40B4-BE49-F238E27FC236}">
              <a16:creationId xmlns:a16="http://schemas.microsoft.com/office/drawing/2014/main" id="{BE709D9F-504D-47F5-8D29-CE6EE2F6A5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4" name="Text Box 16">
          <a:extLst>
            <a:ext uri="{FF2B5EF4-FFF2-40B4-BE49-F238E27FC236}">
              <a16:creationId xmlns:a16="http://schemas.microsoft.com/office/drawing/2014/main" id="{ABA43C1F-24E5-48CF-9A6B-3703CE249C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5" name="Text Box 16">
          <a:extLst>
            <a:ext uri="{FF2B5EF4-FFF2-40B4-BE49-F238E27FC236}">
              <a16:creationId xmlns:a16="http://schemas.microsoft.com/office/drawing/2014/main" id="{11F9D0F8-FE7A-4A62-8A6C-F61341B5CA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6" name="Text Box 17">
          <a:extLst>
            <a:ext uri="{FF2B5EF4-FFF2-40B4-BE49-F238E27FC236}">
              <a16:creationId xmlns:a16="http://schemas.microsoft.com/office/drawing/2014/main" id="{8CC6B95C-24E2-4B27-8F38-FCE450963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7" name="Text Box 18">
          <a:extLst>
            <a:ext uri="{FF2B5EF4-FFF2-40B4-BE49-F238E27FC236}">
              <a16:creationId xmlns:a16="http://schemas.microsoft.com/office/drawing/2014/main" id="{AC5541B7-D79D-4A1A-9A0C-1E6FB46FC4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8" name="Text Box 19">
          <a:extLst>
            <a:ext uri="{FF2B5EF4-FFF2-40B4-BE49-F238E27FC236}">
              <a16:creationId xmlns:a16="http://schemas.microsoft.com/office/drawing/2014/main" id="{8500CE76-D1ED-41BB-AD37-C921CDDAB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9" name="Text Box 16">
          <a:extLst>
            <a:ext uri="{FF2B5EF4-FFF2-40B4-BE49-F238E27FC236}">
              <a16:creationId xmlns:a16="http://schemas.microsoft.com/office/drawing/2014/main" id="{1BC1A32E-20E6-40F1-8BCA-065AE59085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50" name="Text Box 17">
          <a:extLst>
            <a:ext uri="{FF2B5EF4-FFF2-40B4-BE49-F238E27FC236}">
              <a16:creationId xmlns:a16="http://schemas.microsoft.com/office/drawing/2014/main" id="{DEF6C451-7F79-45D0-AB2D-6A1FD3573E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5451" name="Text Box 18">
          <a:extLst>
            <a:ext uri="{FF2B5EF4-FFF2-40B4-BE49-F238E27FC236}">
              <a16:creationId xmlns:a16="http://schemas.microsoft.com/office/drawing/2014/main" id="{48F171E9-4CE1-461D-ADFC-FA586A2CA05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2" name="Text Box 16">
          <a:extLst>
            <a:ext uri="{FF2B5EF4-FFF2-40B4-BE49-F238E27FC236}">
              <a16:creationId xmlns:a16="http://schemas.microsoft.com/office/drawing/2014/main" id="{8455DE2A-51D3-4CDC-849B-965FAFE386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3" name="Text Box 17">
          <a:extLst>
            <a:ext uri="{FF2B5EF4-FFF2-40B4-BE49-F238E27FC236}">
              <a16:creationId xmlns:a16="http://schemas.microsoft.com/office/drawing/2014/main" id="{5A65B8D9-9F14-49E9-9223-4D182F83754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4" name="Text Box 18">
          <a:extLst>
            <a:ext uri="{FF2B5EF4-FFF2-40B4-BE49-F238E27FC236}">
              <a16:creationId xmlns:a16="http://schemas.microsoft.com/office/drawing/2014/main" id="{B3000276-9FCA-4BD8-9E0C-4A7AF3E84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5" name="Text Box 19">
          <a:extLst>
            <a:ext uri="{FF2B5EF4-FFF2-40B4-BE49-F238E27FC236}">
              <a16:creationId xmlns:a16="http://schemas.microsoft.com/office/drawing/2014/main" id="{6295184D-DE9C-4B83-8F40-5B1203F68D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6" name="Text Box 16">
          <a:extLst>
            <a:ext uri="{FF2B5EF4-FFF2-40B4-BE49-F238E27FC236}">
              <a16:creationId xmlns:a16="http://schemas.microsoft.com/office/drawing/2014/main" id="{B0F39821-C8C4-49FD-8112-E09FD49DAB3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7" name="Text Box 16">
          <a:extLst>
            <a:ext uri="{FF2B5EF4-FFF2-40B4-BE49-F238E27FC236}">
              <a16:creationId xmlns:a16="http://schemas.microsoft.com/office/drawing/2014/main" id="{F08D37C0-3B02-4A4D-AC82-F394952205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8" name="Text Box 17">
          <a:extLst>
            <a:ext uri="{FF2B5EF4-FFF2-40B4-BE49-F238E27FC236}">
              <a16:creationId xmlns:a16="http://schemas.microsoft.com/office/drawing/2014/main" id="{BD091E58-6D13-4A0D-973B-10637608C7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9" name="Text Box 18">
          <a:extLst>
            <a:ext uri="{FF2B5EF4-FFF2-40B4-BE49-F238E27FC236}">
              <a16:creationId xmlns:a16="http://schemas.microsoft.com/office/drawing/2014/main" id="{17D645CB-D16E-41F3-9C5E-84B8E1FDA0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0" name="Text Box 19">
          <a:extLst>
            <a:ext uri="{FF2B5EF4-FFF2-40B4-BE49-F238E27FC236}">
              <a16:creationId xmlns:a16="http://schemas.microsoft.com/office/drawing/2014/main" id="{29418420-2D03-4327-A3D6-7524A7A7F3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1" name="Text Box 16">
          <a:extLst>
            <a:ext uri="{FF2B5EF4-FFF2-40B4-BE49-F238E27FC236}">
              <a16:creationId xmlns:a16="http://schemas.microsoft.com/office/drawing/2014/main" id="{54998D32-9672-43B8-988A-5A418A3C70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2" name="Text Box 17">
          <a:extLst>
            <a:ext uri="{FF2B5EF4-FFF2-40B4-BE49-F238E27FC236}">
              <a16:creationId xmlns:a16="http://schemas.microsoft.com/office/drawing/2014/main" id="{09075EF3-780C-4B97-932A-C910053064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15875</xdr:rowOff>
    </xdr:from>
    <xdr:ext cx="95250" cy="171450"/>
    <xdr:sp macro="" textlink="">
      <xdr:nvSpPr>
        <xdr:cNvPr id="5463" name="Text Box 18">
          <a:extLst>
            <a:ext uri="{FF2B5EF4-FFF2-40B4-BE49-F238E27FC236}">
              <a16:creationId xmlns:a16="http://schemas.microsoft.com/office/drawing/2014/main" id="{03E8D7A3-A33F-4786-BE2D-FF17430E7BC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4" name="Text Box 16">
          <a:extLst>
            <a:ext uri="{FF2B5EF4-FFF2-40B4-BE49-F238E27FC236}">
              <a16:creationId xmlns:a16="http://schemas.microsoft.com/office/drawing/2014/main" id="{B6CD9844-63AA-4850-A31E-7C8CA240DD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5" name="Text Box 17">
          <a:extLst>
            <a:ext uri="{FF2B5EF4-FFF2-40B4-BE49-F238E27FC236}">
              <a16:creationId xmlns:a16="http://schemas.microsoft.com/office/drawing/2014/main" id="{84583650-C51B-4C74-96DD-8E7B41FC63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6" name="Text Box 18">
          <a:extLst>
            <a:ext uri="{FF2B5EF4-FFF2-40B4-BE49-F238E27FC236}">
              <a16:creationId xmlns:a16="http://schemas.microsoft.com/office/drawing/2014/main" id="{E3CE43E1-6738-4F93-9CF5-F62FE4733C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7" name="Text Box 19">
          <a:extLst>
            <a:ext uri="{FF2B5EF4-FFF2-40B4-BE49-F238E27FC236}">
              <a16:creationId xmlns:a16="http://schemas.microsoft.com/office/drawing/2014/main" id="{ED34B71E-984E-4573-B66D-2EE5CFC8A6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8" name="Text Box 16">
          <a:extLst>
            <a:ext uri="{FF2B5EF4-FFF2-40B4-BE49-F238E27FC236}">
              <a16:creationId xmlns:a16="http://schemas.microsoft.com/office/drawing/2014/main" id="{9B07410D-572A-473A-A04E-371832C7CC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69" name="Text Box 16">
          <a:extLst>
            <a:ext uri="{FF2B5EF4-FFF2-40B4-BE49-F238E27FC236}">
              <a16:creationId xmlns:a16="http://schemas.microsoft.com/office/drawing/2014/main" id="{E3CBA1E3-CD7D-4DC5-8384-C086F44D11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0" name="Text Box 17">
          <a:extLst>
            <a:ext uri="{FF2B5EF4-FFF2-40B4-BE49-F238E27FC236}">
              <a16:creationId xmlns:a16="http://schemas.microsoft.com/office/drawing/2014/main" id="{F64E8EEE-03CD-4FBA-91AC-5460A06B3F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1" name="Text Box 18">
          <a:extLst>
            <a:ext uri="{FF2B5EF4-FFF2-40B4-BE49-F238E27FC236}">
              <a16:creationId xmlns:a16="http://schemas.microsoft.com/office/drawing/2014/main" id="{A6FFC8CC-B435-4F46-900F-92E22AE36F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2" name="Text Box 19">
          <a:extLst>
            <a:ext uri="{FF2B5EF4-FFF2-40B4-BE49-F238E27FC236}">
              <a16:creationId xmlns:a16="http://schemas.microsoft.com/office/drawing/2014/main" id="{CAEA3310-3004-4B4C-9B98-399455AD6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3" name="Text Box 16">
          <a:extLst>
            <a:ext uri="{FF2B5EF4-FFF2-40B4-BE49-F238E27FC236}">
              <a16:creationId xmlns:a16="http://schemas.microsoft.com/office/drawing/2014/main" id="{24C9DCF9-8D64-4096-A302-1FBE939727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4" name="Text Box 17">
          <a:extLst>
            <a:ext uri="{FF2B5EF4-FFF2-40B4-BE49-F238E27FC236}">
              <a16:creationId xmlns:a16="http://schemas.microsoft.com/office/drawing/2014/main" id="{62C75DB1-C0DC-4F1A-9176-6045341B53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15875</xdr:rowOff>
    </xdr:from>
    <xdr:ext cx="95250" cy="171450"/>
    <xdr:sp macro="" textlink="">
      <xdr:nvSpPr>
        <xdr:cNvPr id="5475" name="Text Box 18">
          <a:extLst>
            <a:ext uri="{FF2B5EF4-FFF2-40B4-BE49-F238E27FC236}">
              <a16:creationId xmlns:a16="http://schemas.microsoft.com/office/drawing/2014/main" id="{C427CB1D-E04C-4D23-A84D-11FBCC3285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6" name="Text Box 16">
          <a:extLst>
            <a:ext uri="{FF2B5EF4-FFF2-40B4-BE49-F238E27FC236}">
              <a16:creationId xmlns:a16="http://schemas.microsoft.com/office/drawing/2014/main" id="{B6BA6CB7-719A-4CC1-9F02-34ED32EE275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7" name="Text Box 17">
          <a:extLst>
            <a:ext uri="{FF2B5EF4-FFF2-40B4-BE49-F238E27FC236}">
              <a16:creationId xmlns:a16="http://schemas.microsoft.com/office/drawing/2014/main" id="{1B6D5401-5362-4956-911E-95C6289126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8" name="Text Box 18">
          <a:extLst>
            <a:ext uri="{FF2B5EF4-FFF2-40B4-BE49-F238E27FC236}">
              <a16:creationId xmlns:a16="http://schemas.microsoft.com/office/drawing/2014/main" id="{9A45AE3C-8B36-4DA3-9DBC-49FAE76808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9" name="Text Box 19">
          <a:extLst>
            <a:ext uri="{FF2B5EF4-FFF2-40B4-BE49-F238E27FC236}">
              <a16:creationId xmlns:a16="http://schemas.microsoft.com/office/drawing/2014/main" id="{E2CD21CF-41F5-488C-AECC-28A8659CE3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80" name="Text Box 16">
          <a:extLst>
            <a:ext uri="{FF2B5EF4-FFF2-40B4-BE49-F238E27FC236}">
              <a16:creationId xmlns:a16="http://schemas.microsoft.com/office/drawing/2014/main" id="{F93200B2-7538-4CB6-A8A9-DFCA2D98BC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1" name="Text Box 16">
          <a:extLst>
            <a:ext uri="{FF2B5EF4-FFF2-40B4-BE49-F238E27FC236}">
              <a16:creationId xmlns:a16="http://schemas.microsoft.com/office/drawing/2014/main" id="{8D3F760E-DB52-43B7-9366-462E6C9796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2" name="Text Box 17">
          <a:extLst>
            <a:ext uri="{FF2B5EF4-FFF2-40B4-BE49-F238E27FC236}">
              <a16:creationId xmlns:a16="http://schemas.microsoft.com/office/drawing/2014/main" id="{9BF54899-2FA6-4E67-B697-F4DFBEB250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3" name="Text Box 18">
          <a:extLst>
            <a:ext uri="{FF2B5EF4-FFF2-40B4-BE49-F238E27FC236}">
              <a16:creationId xmlns:a16="http://schemas.microsoft.com/office/drawing/2014/main" id="{C711000B-0933-4677-A524-623E818453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4" name="Text Box 19">
          <a:extLst>
            <a:ext uri="{FF2B5EF4-FFF2-40B4-BE49-F238E27FC236}">
              <a16:creationId xmlns:a16="http://schemas.microsoft.com/office/drawing/2014/main" id="{F2384DF1-79AE-4E85-8E17-6F6ACC85B4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5" name="Text Box 16">
          <a:extLst>
            <a:ext uri="{FF2B5EF4-FFF2-40B4-BE49-F238E27FC236}">
              <a16:creationId xmlns:a16="http://schemas.microsoft.com/office/drawing/2014/main" id="{7A7FE7F7-0ECA-4AAE-A03D-F1DA4E8D0B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6" name="Text Box 17">
          <a:extLst>
            <a:ext uri="{FF2B5EF4-FFF2-40B4-BE49-F238E27FC236}">
              <a16:creationId xmlns:a16="http://schemas.microsoft.com/office/drawing/2014/main" id="{C8EA3974-B7C4-4802-A118-6E2EA047B0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15875</xdr:rowOff>
    </xdr:from>
    <xdr:ext cx="95250" cy="171450"/>
    <xdr:sp macro="" textlink="">
      <xdr:nvSpPr>
        <xdr:cNvPr id="5487" name="Text Box 18">
          <a:extLst>
            <a:ext uri="{FF2B5EF4-FFF2-40B4-BE49-F238E27FC236}">
              <a16:creationId xmlns:a16="http://schemas.microsoft.com/office/drawing/2014/main" id="{D5DA2D3A-A805-4FB7-BFDA-09F86B21ED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8" name="Text Box 16">
          <a:extLst>
            <a:ext uri="{FF2B5EF4-FFF2-40B4-BE49-F238E27FC236}">
              <a16:creationId xmlns:a16="http://schemas.microsoft.com/office/drawing/2014/main" id="{78BD0884-1819-417C-A92C-879CD97E5C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9" name="Text Box 17">
          <a:extLst>
            <a:ext uri="{FF2B5EF4-FFF2-40B4-BE49-F238E27FC236}">
              <a16:creationId xmlns:a16="http://schemas.microsoft.com/office/drawing/2014/main" id="{B6D5FE12-3C6B-41C2-AC1C-FF2611E019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0" name="Text Box 18">
          <a:extLst>
            <a:ext uri="{FF2B5EF4-FFF2-40B4-BE49-F238E27FC236}">
              <a16:creationId xmlns:a16="http://schemas.microsoft.com/office/drawing/2014/main" id="{FE94A854-3F9A-49D0-A1A7-DD55BFAC23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1" name="Text Box 19">
          <a:extLst>
            <a:ext uri="{FF2B5EF4-FFF2-40B4-BE49-F238E27FC236}">
              <a16:creationId xmlns:a16="http://schemas.microsoft.com/office/drawing/2014/main" id="{39E743BD-D64A-4EB8-8976-B224D4A497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2" name="Text Box 16">
          <a:extLst>
            <a:ext uri="{FF2B5EF4-FFF2-40B4-BE49-F238E27FC236}">
              <a16:creationId xmlns:a16="http://schemas.microsoft.com/office/drawing/2014/main" id="{D9ABBE89-7430-4AD6-BE8C-0F12C56E32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3" name="Text Box 16">
          <a:extLst>
            <a:ext uri="{FF2B5EF4-FFF2-40B4-BE49-F238E27FC236}">
              <a16:creationId xmlns:a16="http://schemas.microsoft.com/office/drawing/2014/main" id="{BECBFA54-538B-41ED-A4B5-A38FA044BEB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4" name="Text Box 17">
          <a:extLst>
            <a:ext uri="{FF2B5EF4-FFF2-40B4-BE49-F238E27FC236}">
              <a16:creationId xmlns:a16="http://schemas.microsoft.com/office/drawing/2014/main" id="{094963D4-7922-4582-80AB-4DA60229E5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5" name="Text Box 18">
          <a:extLst>
            <a:ext uri="{FF2B5EF4-FFF2-40B4-BE49-F238E27FC236}">
              <a16:creationId xmlns:a16="http://schemas.microsoft.com/office/drawing/2014/main" id="{D987E14A-6271-4DFD-9122-BF3DEC8C95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6" name="Text Box 19">
          <a:extLst>
            <a:ext uri="{FF2B5EF4-FFF2-40B4-BE49-F238E27FC236}">
              <a16:creationId xmlns:a16="http://schemas.microsoft.com/office/drawing/2014/main" id="{73AD7CA2-FB29-4717-BAC8-7C8CDA4A64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7" name="Text Box 16">
          <a:extLst>
            <a:ext uri="{FF2B5EF4-FFF2-40B4-BE49-F238E27FC236}">
              <a16:creationId xmlns:a16="http://schemas.microsoft.com/office/drawing/2014/main" id="{09383DED-4A44-4459-B440-B2BFB832D0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8" name="Text Box 17">
          <a:extLst>
            <a:ext uri="{FF2B5EF4-FFF2-40B4-BE49-F238E27FC236}">
              <a16:creationId xmlns:a16="http://schemas.microsoft.com/office/drawing/2014/main" id="{6210C5A1-E593-46EC-9178-E66707666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15875</xdr:rowOff>
    </xdr:from>
    <xdr:ext cx="95250" cy="171450"/>
    <xdr:sp macro="" textlink="">
      <xdr:nvSpPr>
        <xdr:cNvPr id="5499" name="Text Box 18">
          <a:extLst>
            <a:ext uri="{FF2B5EF4-FFF2-40B4-BE49-F238E27FC236}">
              <a16:creationId xmlns:a16="http://schemas.microsoft.com/office/drawing/2014/main" id="{972208C6-A123-4239-B90F-CF4D40C8F5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0" name="Text Box 16">
          <a:extLst>
            <a:ext uri="{FF2B5EF4-FFF2-40B4-BE49-F238E27FC236}">
              <a16:creationId xmlns:a16="http://schemas.microsoft.com/office/drawing/2014/main" id="{D5CC75A8-76F1-4687-830A-11D2EE91E5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1" name="Text Box 17">
          <a:extLst>
            <a:ext uri="{FF2B5EF4-FFF2-40B4-BE49-F238E27FC236}">
              <a16:creationId xmlns:a16="http://schemas.microsoft.com/office/drawing/2014/main" id="{562513B4-E994-4763-BC10-FEED96611E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2" name="Text Box 18">
          <a:extLst>
            <a:ext uri="{FF2B5EF4-FFF2-40B4-BE49-F238E27FC236}">
              <a16:creationId xmlns:a16="http://schemas.microsoft.com/office/drawing/2014/main" id="{C79D65CC-A066-4BC4-A600-6B99CE654D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3" name="Text Box 19">
          <a:extLst>
            <a:ext uri="{FF2B5EF4-FFF2-40B4-BE49-F238E27FC236}">
              <a16:creationId xmlns:a16="http://schemas.microsoft.com/office/drawing/2014/main" id="{03DD816E-D164-4B83-8C3A-BE02E97D4C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4" name="Text Box 16">
          <a:extLst>
            <a:ext uri="{FF2B5EF4-FFF2-40B4-BE49-F238E27FC236}">
              <a16:creationId xmlns:a16="http://schemas.microsoft.com/office/drawing/2014/main" id="{E8CC9A15-E981-45D1-9D82-E3C825B881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5" name="Text Box 16">
          <a:extLst>
            <a:ext uri="{FF2B5EF4-FFF2-40B4-BE49-F238E27FC236}">
              <a16:creationId xmlns:a16="http://schemas.microsoft.com/office/drawing/2014/main" id="{D094DCEA-10D1-4669-836A-BB9FF5CE806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6" name="Text Box 17">
          <a:extLst>
            <a:ext uri="{FF2B5EF4-FFF2-40B4-BE49-F238E27FC236}">
              <a16:creationId xmlns:a16="http://schemas.microsoft.com/office/drawing/2014/main" id="{0293EF95-1499-45B0-94BB-2A2CBFAD19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7" name="Text Box 18">
          <a:extLst>
            <a:ext uri="{FF2B5EF4-FFF2-40B4-BE49-F238E27FC236}">
              <a16:creationId xmlns:a16="http://schemas.microsoft.com/office/drawing/2014/main" id="{2857B415-89F4-4F14-AA55-CF93A7B0D5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8" name="Text Box 19">
          <a:extLst>
            <a:ext uri="{FF2B5EF4-FFF2-40B4-BE49-F238E27FC236}">
              <a16:creationId xmlns:a16="http://schemas.microsoft.com/office/drawing/2014/main" id="{9067781C-B454-48AF-AC16-0A057B9D17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9" name="Text Box 16">
          <a:extLst>
            <a:ext uri="{FF2B5EF4-FFF2-40B4-BE49-F238E27FC236}">
              <a16:creationId xmlns:a16="http://schemas.microsoft.com/office/drawing/2014/main" id="{951F033E-05B6-41DC-88EF-9C1ED9A0A64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10" name="Text Box 17">
          <a:extLst>
            <a:ext uri="{FF2B5EF4-FFF2-40B4-BE49-F238E27FC236}">
              <a16:creationId xmlns:a16="http://schemas.microsoft.com/office/drawing/2014/main" id="{F26BD533-2D78-4C9C-9FE0-0EEB7B11F1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15875</xdr:rowOff>
    </xdr:from>
    <xdr:ext cx="95250" cy="171450"/>
    <xdr:sp macro="" textlink="">
      <xdr:nvSpPr>
        <xdr:cNvPr id="5511" name="Text Box 18">
          <a:extLst>
            <a:ext uri="{FF2B5EF4-FFF2-40B4-BE49-F238E27FC236}">
              <a16:creationId xmlns:a16="http://schemas.microsoft.com/office/drawing/2014/main" id="{68809FE9-0169-427A-A8E4-29F5ACDB3D4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2" name="Text Box 16">
          <a:extLst>
            <a:ext uri="{FF2B5EF4-FFF2-40B4-BE49-F238E27FC236}">
              <a16:creationId xmlns:a16="http://schemas.microsoft.com/office/drawing/2014/main" id="{5C1F69B9-34A4-450D-BB46-E192FC20A2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3" name="Text Box 17">
          <a:extLst>
            <a:ext uri="{FF2B5EF4-FFF2-40B4-BE49-F238E27FC236}">
              <a16:creationId xmlns:a16="http://schemas.microsoft.com/office/drawing/2014/main" id="{CCF3CDA5-9EDB-431D-8C70-FF83741689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4" name="Text Box 18">
          <a:extLst>
            <a:ext uri="{FF2B5EF4-FFF2-40B4-BE49-F238E27FC236}">
              <a16:creationId xmlns:a16="http://schemas.microsoft.com/office/drawing/2014/main" id="{7B4949B3-9FBF-40B8-87E0-12616F7A44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5" name="Text Box 19">
          <a:extLst>
            <a:ext uri="{FF2B5EF4-FFF2-40B4-BE49-F238E27FC236}">
              <a16:creationId xmlns:a16="http://schemas.microsoft.com/office/drawing/2014/main" id="{0B302C76-403A-4B71-AFBF-97A8C48DD5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6" name="Text Box 16">
          <a:extLst>
            <a:ext uri="{FF2B5EF4-FFF2-40B4-BE49-F238E27FC236}">
              <a16:creationId xmlns:a16="http://schemas.microsoft.com/office/drawing/2014/main" id="{73BDE818-1BD1-4567-A85F-6DDDF76ED1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7" name="Text Box 16">
          <a:extLst>
            <a:ext uri="{FF2B5EF4-FFF2-40B4-BE49-F238E27FC236}">
              <a16:creationId xmlns:a16="http://schemas.microsoft.com/office/drawing/2014/main" id="{9EC9CA4C-844B-4E8A-B916-199F44391D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8" name="Text Box 17">
          <a:extLst>
            <a:ext uri="{FF2B5EF4-FFF2-40B4-BE49-F238E27FC236}">
              <a16:creationId xmlns:a16="http://schemas.microsoft.com/office/drawing/2014/main" id="{6345F30F-84C3-43B7-A71D-B58314CADE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9" name="Text Box 18">
          <a:extLst>
            <a:ext uri="{FF2B5EF4-FFF2-40B4-BE49-F238E27FC236}">
              <a16:creationId xmlns:a16="http://schemas.microsoft.com/office/drawing/2014/main" id="{DDE18D6E-6794-4E25-8459-F063FCA2EF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0" name="Text Box 19">
          <a:extLst>
            <a:ext uri="{FF2B5EF4-FFF2-40B4-BE49-F238E27FC236}">
              <a16:creationId xmlns:a16="http://schemas.microsoft.com/office/drawing/2014/main" id="{8B3F4156-2D37-4606-A962-8733D8DA15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1" name="Text Box 16">
          <a:extLst>
            <a:ext uri="{FF2B5EF4-FFF2-40B4-BE49-F238E27FC236}">
              <a16:creationId xmlns:a16="http://schemas.microsoft.com/office/drawing/2014/main" id="{7A192F75-DDC6-4E53-9396-6FC0C75E533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2" name="Text Box 17">
          <a:extLst>
            <a:ext uri="{FF2B5EF4-FFF2-40B4-BE49-F238E27FC236}">
              <a16:creationId xmlns:a16="http://schemas.microsoft.com/office/drawing/2014/main" id="{C5C46EC7-530C-478F-B317-D27AE500EA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5523" name="Text Box 18">
          <a:extLst>
            <a:ext uri="{FF2B5EF4-FFF2-40B4-BE49-F238E27FC236}">
              <a16:creationId xmlns:a16="http://schemas.microsoft.com/office/drawing/2014/main" id="{8BD1A2D4-40D6-460C-9752-B84451887E3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4" name="Text Box 16">
          <a:extLst>
            <a:ext uri="{FF2B5EF4-FFF2-40B4-BE49-F238E27FC236}">
              <a16:creationId xmlns:a16="http://schemas.microsoft.com/office/drawing/2014/main" id="{D28B0CAA-438D-4910-A240-15B244E370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5" name="Text Box 17">
          <a:extLst>
            <a:ext uri="{FF2B5EF4-FFF2-40B4-BE49-F238E27FC236}">
              <a16:creationId xmlns:a16="http://schemas.microsoft.com/office/drawing/2014/main" id="{15844512-1980-422F-86CD-F0EAA57556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6" name="Text Box 18">
          <a:extLst>
            <a:ext uri="{FF2B5EF4-FFF2-40B4-BE49-F238E27FC236}">
              <a16:creationId xmlns:a16="http://schemas.microsoft.com/office/drawing/2014/main" id="{C7C8BE79-5EA1-4835-A40B-B3FE836E39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7" name="Text Box 19">
          <a:extLst>
            <a:ext uri="{FF2B5EF4-FFF2-40B4-BE49-F238E27FC236}">
              <a16:creationId xmlns:a16="http://schemas.microsoft.com/office/drawing/2014/main" id="{B03EFF27-81C2-493A-99D8-28A2834435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8" name="Text Box 16">
          <a:extLst>
            <a:ext uri="{FF2B5EF4-FFF2-40B4-BE49-F238E27FC236}">
              <a16:creationId xmlns:a16="http://schemas.microsoft.com/office/drawing/2014/main" id="{F18EFC9E-ABBA-497A-AA0D-E00DB88555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29" name="Text Box 16">
          <a:extLst>
            <a:ext uri="{FF2B5EF4-FFF2-40B4-BE49-F238E27FC236}">
              <a16:creationId xmlns:a16="http://schemas.microsoft.com/office/drawing/2014/main" id="{D8925453-5245-4A68-A5A7-149229C831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0" name="Text Box 17">
          <a:extLst>
            <a:ext uri="{FF2B5EF4-FFF2-40B4-BE49-F238E27FC236}">
              <a16:creationId xmlns:a16="http://schemas.microsoft.com/office/drawing/2014/main" id="{D4D9B726-EACF-43FD-8E15-D2EFBDCC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1" name="Text Box 18">
          <a:extLst>
            <a:ext uri="{FF2B5EF4-FFF2-40B4-BE49-F238E27FC236}">
              <a16:creationId xmlns:a16="http://schemas.microsoft.com/office/drawing/2014/main" id="{772B4C85-3404-4015-9340-C6A3A246C2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2" name="Text Box 19">
          <a:extLst>
            <a:ext uri="{FF2B5EF4-FFF2-40B4-BE49-F238E27FC236}">
              <a16:creationId xmlns:a16="http://schemas.microsoft.com/office/drawing/2014/main" id="{1A8C73CB-1EFD-4A4F-954F-58D9BCE744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3" name="Text Box 16">
          <a:extLst>
            <a:ext uri="{FF2B5EF4-FFF2-40B4-BE49-F238E27FC236}">
              <a16:creationId xmlns:a16="http://schemas.microsoft.com/office/drawing/2014/main" id="{3CAE13AD-DD04-41DB-A734-4D78D920C6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4" name="Text Box 17">
          <a:extLst>
            <a:ext uri="{FF2B5EF4-FFF2-40B4-BE49-F238E27FC236}">
              <a16:creationId xmlns:a16="http://schemas.microsoft.com/office/drawing/2014/main" id="{BD078278-F676-48A9-BD57-CF7DA1DC10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15875</xdr:rowOff>
    </xdr:from>
    <xdr:ext cx="95250" cy="171450"/>
    <xdr:sp macro="" textlink="">
      <xdr:nvSpPr>
        <xdr:cNvPr id="5535" name="Text Box 18">
          <a:extLst>
            <a:ext uri="{FF2B5EF4-FFF2-40B4-BE49-F238E27FC236}">
              <a16:creationId xmlns:a16="http://schemas.microsoft.com/office/drawing/2014/main" id="{2DD683BA-4D16-4F74-A191-1E9C6175999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6" name="Text Box 16">
          <a:extLst>
            <a:ext uri="{FF2B5EF4-FFF2-40B4-BE49-F238E27FC236}">
              <a16:creationId xmlns:a16="http://schemas.microsoft.com/office/drawing/2014/main" id="{BAD0C6E1-2ABA-4D6B-A32F-85C2AF7CE4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7" name="Text Box 17">
          <a:extLst>
            <a:ext uri="{FF2B5EF4-FFF2-40B4-BE49-F238E27FC236}">
              <a16:creationId xmlns:a16="http://schemas.microsoft.com/office/drawing/2014/main" id="{392C7881-C4AC-4AF9-A3FB-E3D2E8479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8" name="Text Box 18">
          <a:extLst>
            <a:ext uri="{FF2B5EF4-FFF2-40B4-BE49-F238E27FC236}">
              <a16:creationId xmlns:a16="http://schemas.microsoft.com/office/drawing/2014/main" id="{05B49A95-359F-44A2-AC79-5637972027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9" name="Text Box 19">
          <a:extLst>
            <a:ext uri="{FF2B5EF4-FFF2-40B4-BE49-F238E27FC236}">
              <a16:creationId xmlns:a16="http://schemas.microsoft.com/office/drawing/2014/main" id="{42C00F86-4D9B-4C9E-866E-6D27783577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40" name="Text Box 16">
          <a:extLst>
            <a:ext uri="{FF2B5EF4-FFF2-40B4-BE49-F238E27FC236}">
              <a16:creationId xmlns:a16="http://schemas.microsoft.com/office/drawing/2014/main" id="{264788C9-3172-46C3-B05F-883DBF2D83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1" name="Text Box 16">
          <a:extLst>
            <a:ext uri="{FF2B5EF4-FFF2-40B4-BE49-F238E27FC236}">
              <a16:creationId xmlns:a16="http://schemas.microsoft.com/office/drawing/2014/main" id="{2064CCD1-AAF7-414F-B6C6-7355FFD94E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2" name="Text Box 17">
          <a:extLst>
            <a:ext uri="{FF2B5EF4-FFF2-40B4-BE49-F238E27FC236}">
              <a16:creationId xmlns:a16="http://schemas.microsoft.com/office/drawing/2014/main" id="{81B08C7D-742F-4324-A788-AE74CD6B04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3" name="Text Box 18">
          <a:extLst>
            <a:ext uri="{FF2B5EF4-FFF2-40B4-BE49-F238E27FC236}">
              <a16:creationId xmlns:a16="http://schemas.microsoft.com/office/drawing/2014/main" id="{F9B56D69-6F89-43EE-8568-74E7DCA358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4" name="Text Box 19">
          <a:extLst>
            <a:ext uri="{FF2B5EF4-FFF2-40B4-BE49-F238E27FC236}">
              <a16:creationId xmlns:a16="http://schemas.microsoft.com/office/drawing/2014/main" id="{0CAFECD0-39B2-44A6-AB64-ED72099CC8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5" name="Text Box 16">
          <a:extLst>
            <a:ext uri="{FF2B5EF4-FFF2-40B4-BE49-F238E27FC236}">
              <a16:creationId xmlns:a16="http://schemas.microsoft.com/office/drawing/2014/main" id="{61048791-D994-4514-A1A2-A42DA1AD56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6" name="Text Box 17">
          <a:extLst>
            <a:ext uri="{FF2B5EF4-FFF2-40B4-BE49-F238E27FC236}">
              <a16:creationId xmlns:a16="http://schemas.microsoft.com/office/drawing/2014/main" id="{3E8AD4A1-4D18-4A4F-8F8B-D8A99B582C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15875</xdr:rowOff>
    </xdr:from>
    <xdr:ext cx="95250" cy="171450"/>
    <xdr:sp macro="" textlink="">
      <xdr:nvSpPr>
        <xdr:cNvPr id="5547" name="Text Box 18">
          <a:extLst>
            <a:ext uri="{FF2B5EF4-FFF2-40B4-BE49-F238E27FC236}">
              <a16:creationId xmlns:a16="http://schemas.microsoft.com/office/drawing/2014/main" id="{D5529C5E-5D78-4DF3-B9DF-82AC13A60C1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8" name="Text Box 16">
          <a:extLst>
            <a:ext uri="{FF2B5EF4-FFF2-40B4-BE49-F238E27FC236}">
              <a16:creationId xmlns:a16="http://schemas.microsoft.com/office/drawing/2014/main" id="{ED414099-5007-4D2B-9BEA-4DAA63A1E8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9" name="Text Box 17">
          <a:extLst>
            <a:ext uri="{FF2B5EF4-FFF2-40B4-BE49-F238E27FC236}">
              <a16:creationId xmlns:a16="http://schemas.microsoft.com/office/drawing/2014/main" id="{8AE0F189-14D2-429D-9560-92941D04AA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0" name="Text Box 18">
          <a:extLst>
            <a:ext uri="{FF2B5EF4-FFF2-40B4-BE49-F238E27FC236}">
              <a16:creationId xmlns:a16="http://schemas.microsoft.com/office/drawing/2014/main" id="{049BAF46-22C1-4D1F-BA34-7F52B7446C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1" name="Text Box 19">
          <a:extLst>
            <a:ext uri="{FF2B5EF4-FFF2-40B4-BE49-F238E27FC236}">
              <a16:creationId xmlns:a16="http://schemas.microsoft.com/office/drawing/2014/main" id="{042AE1AB-DA69-4368-AE78-097076B9F9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2" name="Text Box 16">
          <a:extLst>
            <a:ext uri="{FF2B5EF4-FFF2-40B4-BE49-F238E27FC236}">
              <a16:creationId xmlns:a16="http://schemas.microsoft.com/office/drawing/2014/main" id="{303DB690-24BF-4E8E-B1F0-407C012B39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3" name="Text Box 16">
          <a:extLst>
            <a:ext uri="{FF2B5EF4-FFF2-40B4-BE49-F238E27FC236}">
              <a16:creationId xmlns:a16="http://schemas.microsoft.com/office/drawing/2014/main" id="{98812DDF-6A03-459C-A336-F9CE135F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4" name="Text Box 17">
          <a:extLst>
            <a:ext uri="{FF2B5EF4-FFF2-40B4-BE49-F238E27FC236}">
              <a16:creationId xmlns:a16="http://schemas.microsoft.com/office/drawing/2014/main" id="{77746928-D856-4B23-B906-B4F4730DF55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5" name="Text Box 18">
          <a:extLst>
            <a:ext uri="{FF2B5EF4-FFF2-40B4-BE49-F238E27FC236}">
              <a16:creationId xmlns:a16="http://schemas.microsoft.com/office/drawing/2014/main" id="{6FC7E9EE-9D6C-462F-B31E-7EBA0414F9A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6" name="Text Box 19">
          <a:extLst>
            <a:ext uri="{FF2B5EF4-FFF2-40B4-BE49-F238E27FC236}">
              <a16:creationId xmlns:a16="http://schemas.microsoft.com/office/drawing/2014/main" id="{C275DB98-6820-4E51-A581-3020CED5F1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7" name="Text Box 16">
          <a:extLst>
            <a:ext uri="{FF2B5EF4-FFF2-40B4-BE49-F238E27FC236}">
              <a16:creationId xmlns:a16="http://schemas.microsoft.com/office/drawing/2014/main" id="{7D5E8A98-8A30-436F-800C-E29D14B390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8" name="Text Box 17">
          <a:extLst>
            <a:ext uri="{FF2B5EF4-FFF2-40B4-BE49-F238E27FC236}">
              <a16:creationId xmlns:a16="http://schemas.microsoft.com/office/drawing/2014/main" id="{ACF55FCB-6C18-4FFF-918A-2167BACE8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15875</xdr:rowOff>
    </xdr:from>
    <xdr:ext cx="95250" cy="171450"/>
    <xdr:sp macro="" textlink="">
      <xdr:nvSpPr>
        <xdr:cNvPr id="5559" name="Text Box 18">
          <a:extLst>
            <a:ext uri="{FF2B5EF4-FFF2-40B4-BE49-F238E27FC236}">
              <a16:creationId xmlns:a16="http://schemas.microsoft.com/office/drawing/2014/main" id="{D1CB5717-D6B3-4528-888A-DB9E8CBD598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0" name="Text Box 16">
          <a:extLst>
            <a:ext uri="{FF2B5EF4-FFF2-40B4-BE49-F238E27FC236}">
              <a16:creationId xmlns:a16="http://schemas.microsoft.com/office/drawing/2014/main" id="{2DAD90A3-9A47-4ABC-B43E-249697BAAC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1" name="Text Box 17">
          <a:extLst>
            <a:ext uri="{FF2B5EF4-FFF2-40B4-BE49-F238E27FC236}">
              <a16:creationId xmlns:a16="http://schemas.microsoft.com/office/drawing/2014/main" id="{B74060D0-4B03-4D1A-A621-64ED6EBBF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2" name="Text Box 18">
          <a:extLst>
            <a:ext uri="{FF2B5EF4-FFF2-40B4-BE49-F238E27FC236}">
              <a16:creationId xmlns:a16="http://schemas.microsoft.com/office/drawing/2014/main" id="{85F6BF0A-B26D-46A6-930D-2ED70B9453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3" name="Text Box 19">
          <a:extLst>
            <a:ext uri="{FF2B5EF4-FFF2-40B4-BE49-F238E27FC236}">
              <a16:creationId xmlns:a16="http://schemas.microsoft.com/office/drawing/2014/main" id="{23C19ECB-6AFF-4969-B0AA-9CF069523BE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4" name="Text Box 16">
          <a:extLst>
            <a:ext uri="{FF2B5EF4-FFF2-40B4-BE49-F238E27FC236}">
              <a16:creationId xmlns:a16="http://schemas.microsoft.com/office/drawing/2014/main" id="{80854502-9415-4263-B61C-C6C6D187B7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5" name="Text Box 16">
          <a:extLst>
            <a:ext uri="{FF2B5EF4-FFF2-40B4-BE49-F238E27FC236}">
              <a16:creationId xmlns:a16="http://schemas.microsoft.com/office/drawing/2014/main" id="{D00AF193-42B6-4926-B95A-73F7AFDFD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6" name="Text Box 17">
          <a:extLst>
            <a:ext uri="{FF2B5EF4-FFF2-40B4-BE49-F238E27FC236}">
              <a16:creationId xmlns:a16="http://schemas.microsoft.com/office/drawing/2014/main" id="{7FFA56E3-1EF8-4926-B95E-714219048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7" name="Text Box 18">
          <a:extLst>
            <a:ext uri="{FF2B5EF4-FFF2-40B4-BE49-F238E27FC236}">
              <a16:creationId xmlns:a16="http://schemas.microsoft.com/office/drawing/2014/main" id="{B5011269-B49F-4E8F-9C97-E30025D323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8" name="Text Box 19">
          <a:extLst>
            <a:ext uri="{FF2B5EF4-FFF2-40B4-BE49-F238E27FC236}">
              <a16:creationId xmlns:a16="http://schemas.microsoft.com/office/drawing/2014/main" id="{D49002ED-53D3-41F9-B7B0-7763A854EB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9" name="Text Box 16">
          <a:extLst>
            <a:ext uri="{FF2B5EF4-FFF2-40B4-BE49-F238E27FC236}">
              <a16:creationId xmlns:a16="http://schemas.microsoft.com/office/drawing/2014/main" id="{CCA939A7-6D48-4DE5-B7DB-A6AFA9A5FC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70" name="Text Box 17">
          <a:extLst>
            <a:ext uri="{FF2B5EF4-FFF2-40B4-BE49-F238E27FC236}">
              <a16:creationId xmlns:a16="http://schemas.microsoft.com/office/drawing/2014/main" id="{C9A60488-8261-46F9-AC80-3593D48DBF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15875</xdr:rowOff>
    </xdr:from>
    <xdr:ext cx="95250" cy="171450"/>
    <xdr:sp macro="" textlink="">
      <xdr:nvSpPr>
        <xdr:cNvPr id="5571" name="Text Box 18">
          <a:extLst>
            <a:ext uri="{FF2B5EF4-FFF2-40B4-BE49-F238E27FC236}">
              <a16:creationId xmlns:a16="http://schemas.microsoft.com/office/drawing/2014/main" id="{D01F387B-8AD8-46E0-9C7F-37B69EFB624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2" name="Text Box 16">
          <a:extLst>
            <a:ext uri="{FF2B5EF4-FFF2-40B4-BE49-F238E27FC236}">
              <a16:creationId xmlns:a16="http://schemas.microsoft.com/office/drawing/2014/main" id="{E09BC5E7-2C52-4F81-921F-A02FE14722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3" name="Text Box 17">
          <a:extLst>
            <a:ext uri="{FF2B5EF4-FFF2-40B4-BE49-F238E27FC236}">
              <a16:creationId xmlns:a16="http://schemas.microsoft.com/office/drawing/2014/main" id="{F7751A71-3A76-4AF3-823D-2236A5DF9F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4" name="Text Box 18">
          <a:extLst>
            <a:ext uri="{FF2B5EF4-FFF2-40B4-BE49-F238E27FC236}">
              <a16:creationId xmlns:a16="http://schemas.microsoft.com/office/drawing/2014/main" id="{E9C2A234-6F88-42D3-B05B-140BF1402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5" name="Text Box 19">
          <a:extLst>
            <a:ext uri="{FF2B5EF4-FFF2-40B4-BE49-F238E27FC236}">
              <a16:creationId xmlns:a16="http://schemas.microsoft.com/office/drawing/2014/main" id="{A368BB6B-EB56-490D-87A1-E7E972DB4D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6" name="Text Box 16">
          <a:extLst>
            <a:ext uri="{FF2B5EF4-FFF2-40B4-BE49-F238E27FC236}">
              <a16:creationId xmlns:a16="http://schemas.microsoft.com/office/drawing/2014/main" id="{D317FE35-21B1-470B-BB26-97B01EE4E1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7" name="Text Box 16">
          <a:extLst>
            <a:ext uri="{FF2B5EF4-FFF2-40B4-BE49-F238E27FC236}">
              <a16:creationId xmlns:a16="http://schemas.microsoft.com/office/drawing/2014/main" id="{CC668374-D99B-476D-B7F9-894662C3A9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8" name="Text Box 17">
          <a:extLst>
            <a:ext uri="{FF2B5EF4-FFF2-40B4-BE49-F238E27FC236}">
              <a16:creationId xmlns:a16="http://schemas.microsoft.com/office/drawing/2014/main" id="{CF0E1D53-4DD2-40AF-ADFC-9D372B8847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9" name="Text Box 18">
          <a:extLst>
            <a:ext uri="{FF2B5EF4-FFF2-40B4-BE49-F238E27FC236}">
              <a16:creationId xmlns:a16="http://schemas.microsoft.com/office/drawing/2014/main" id="{DFD4B385-D59A-43FE-94E4-C22CF49D12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0" name="Text Box 19">
          <a:extLst>
            <a:ext uri="{FF2B5EF4-FFF2-40B4-BE49-F238E27FC236}">
              <a16:creationId xmlns:a16="http://schemas.microsoft.com/office/drawing/2014/main" id="{036E054D-5084-4C72-B005-B83B705775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1" name="Text Box 16">
          <a:extLst>
            <a:ext uri="{FF2B5EF4-FFF2-40B4-BE49-F238E27FC236}">
              <a16:creationId xmlns:a16="http://schemas.microsoft.com/office/drawing/2014/main" id="{52F30BA7-5588-465A-BAA2-8C945DBAAD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2" name="Text Box 17">
          <a:extLst>
            <a:ext uri="{FF2B5EF4-FFF2-40B4-BE49-F238E27FC236}">
              <a16:creationId xmlns:a16="http://schemas.microsoft.com/office/drawing/2014/main" id="{06972ECF-BFB6-4C65-B209-23A877811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15875</xdr:rowOff>
    </xdr:from>
    <xdr:ext cx="95250" cy="171450"/>
    <xdr:sp macro="" textlink="">
      <xdr:nvSpPr>
        <xdr:cNvPr id="5583" name="Text Box 18">
          <a:extLst>
            <a:ext uri="{FF2B5EF4-FFF2-40B4-BE49-F238E27FC236}">
              <a16:creationId xmlns:a16="http://schemas.microsoft.com/office/drawing/2014/main" id="{D55F6D90-7EE3-454E-A2C4-D6D566D869C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4" name="Text Box 16">
          <a:extLst>
            <a:ext uri="{FF2B5EF4-FFF2-40B4-BE49-F238E27FC236}">
              <a16:creationId xmlns:a16="http://schemas.microsoft.com/office/drawing/2014/main" id="{9630E78D-785A-44FC-9989-5905CA580A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5" name="Text Box 17">
          <a:extLst>
            <a:ext uri="{FF2B5EF4-FFF2-40B4-BE49-F238E27FC236}">
              <a16:creationId xmlns:a16="http://schemas.microsoft.com/office/drawing/2014/main" id="{1D44ABCC-36ED-42CE-A41D-BA468068F9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6" name="Text Box 18">
          <a:extLst>
            <a:ext uri="{FF2B5EF4-FFF2-40B4-BE49-F238E27FC236}">
              <a16:creationId xmlns:a16="http://schemas.microsoft.com/office/drawing/2014/main" id="{3CA270B3-1B52-4B09-BDE5-B66A8D28B5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7" name="Text Box 19">
          <a:extLst>
            <a:ext uri="{FF2B5EF4-FFF2-40B4-BE49-F238E27FC236}">
              <a16:creationId xmlns:a16="http://schemas.microsoft.com/office/drawing/2014/main" id="{D6EF78A7-7676-4654-B6B7-8FEA951D13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8" name="Text Box 16">
          <a:extLst>
            <a:ext uri="{FF2B5EF4-FFF2-40B4-BE49-F238E27FC236}">
              <a16:creationId xmlns:a16="http://schemas.microsoft.com/office/drawing/2014/main" id="{2E1B3873-0094-4D4A-8983-428F53A37F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89" name="Text Box 16">
          <a:extLst>
            <a:ext uri="{FF2B5EF4-FFF2-40B4-BE49-F238E27FC236}">
              <a16:creationId xmlns:a16="http://schemas.microsoft.com/office/drawing/2014/main" id="{9D56D19D-4956-415F-8BCF-662A6AAC19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0" name="Text Box 17">
          <a:extLst>
            <a:ext uri="{FF2B5EF4-FFF2-40B4-BE49-F238E27FC236}">
              <a16:creationId xmlns:a16="http://schemas.microsoft.com/office/drawing/2014/main" id="{5B1E5431-ED28-4B64-9DA3-9E2BEE544F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1" name="Text Box 18">
          <a:extLst>
            <a:ext uri="{FF2B5EF4-FFF2-40B4-BE49-F238E27FC236}">
              <a16:creationId xmlns:a16="http://schemas.microsoft.com/office/drawing/2014/main" id="{219AFE0A-C3CE-4DA1-B679-914823362B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2" name="Text Box 19">
          <a:extLst>
            <a:ext uri="{FF2B5EF4-FFF2-40B4-BE49-F238E27FC236}">
              <a16:creationId xmlns:a16="http://schemas.microsoft.com/office/drawing/2014/main" id="{D5765E00-7961-4140-9750-1EE97ED65E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3" name="Text Box 16">
          <a:extLst>
            <a:ext uri="{FF2B5EF4-FFF2-40B4-BE49-F238E27FC236}">
              <a16:creationId xmlns:a16="http://schemas.microsoft.com/office/drawing/2014/main" id="{07E5A362-EFA7-4507-AE78-6C127D0C32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4" name="Text Box 17">
          <a:extLst>
            <a:ext uri="{FF2B5EF4-FFF2-40B4-BE49-F238E27FC236}">
              <a16:creationId xmlns:a16="http://schemas.microsoft.com/office/drawing/2014/main" id="{91242F26-E594-41E9-B41E-3450EC8827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5595" name="Text Box 18">
          <a:extLst>
            <a:ext uri="{FF2B5EF4-FFF2-40B4-BE49-F238E27FC236}">
              <a16:creationId xmlns:a16="http://schemas.microsoft.com/office/drawing/2014/main" id="{3D681FEE-9F9C-43E4-96FC-708A9174A24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6" name="Text Box 16">
          <a:extLst>
            <a:ext uri="{FF2B5EF4-FFF2-40B4-BE49-F238E27FC236}">
              <a16:creationId xmlns:a16="http://schemas.microsoft.com/office/drawing/2014/main" id="{54CF3BCD-1410-4B57-AAF7-514F2370F6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7" name="Text Box 17">
          <a:extLst>
            <a:ext uri="{FF2B5EF4-FFF2-40B4-BE49-F238E27FC236}">
              <a16:creationId xmlns:a16="http://schemas.microsoft.com/office/drawing/2014/main" id="{BB99C087-FBC8-4CE5-9DE8-CB641C4B9C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8" name="Text Box 18">
          <a:extLst>
            <a:ext uri="{FF2B5EF4-FFF2-40B4-BE49-F238E27FC236}">
              <a16:creationId xmlns:a16="http://schemas.microsoft.com/office/drawing/2014/main" id="{FD00908A-27C6-4A3B-AFCB-439C083AC1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9" name="Text Box 19">
          <a:extLst>
            <a:ext uri="{FF2B5EF4-FFF2-40B4-BE49-F238E27FC236}">
              <a16:creationId xmlns:a16="http://schemas.microsoft.com/office/drawing/2014/main" id="{19D4B849-1D22-4E15-A5A4-AFE7EE37EB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600" name="Text Box 16">
          <a:extLst>
            <a:ext uri="{FF2B5EF4-FFF2-40B4-BE49-F238E27FC236}">
              <a16:creationId xmlns:a16="http://schemas.microsoft.com/office/drawing/2014/main" id="{84F1C1DA-A11D-45C4-8AF0-9CBFFC3266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1" name="Text Box 16">
          <a:extLst>
            <a:ext uri="{FF2B5EF4-FFF2-40B4-BE49-F238E27FC236}">
              <a16:creationId xmlns:a16="http://schemas.microsoft.com/office/drawing/2014/main" id="{C572D3E6-DFE7-40B1-BC6C-CE3CF01A106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2" name="Text Box 17">
          <a:extLst>
            <a:ext uri="{FF2B5EF4-FFF2-40B4-BE49-F238E27FC236}">
              <a16:creationId xmlns:a16="http://schemas.microsoft.com/office/drawing/2014/main" id="{F5EC3939-06B0-4BF4-97D4-1F27A36BAB1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3" name="Text Box 18">
          <a:extLst>
            <a:ext uri="{FF2B5EF4-FFF2-40B4-BE49-F238E27FC236}">
              <a16:creationId xmlns:a16="http://schemas.microsoft.com/office/drawing/2014/main" id="{07B49B23-8B36-4787-B2EF-FCA0CFE17A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4" name="Text Box 19">
          <a:extLst>
            <a:ext uri="{FF2B5EF4-FFF2-40B4-BE49-F238E27FC236}">
              <a16:creationId xmlns:a16="http://schemas.microsoft.com/office/drawing/2014/main" id="{933EE2C7-E4E2-4358-A918-6DF32C682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5" name="Text Box 16">
          <a:extLst>
            <a:ext uri="{FF2B5EF4-FFF2-40B4-BE49-F238E27FC236}">
              <a16:creationId xmlns:a16="http://schemas.microsoft.com/office/drawing/2014/main" id="{DF9A4A1F-2818-4224-9AB5-B40BA8352D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6" name="Text Box 17">
          <a:extLst>
            <a:ext uri="{FF2B5EF4-FFF2-40B4-BE49-F238E27FC236}">
              <a16:creationId xmlns:a16="http://schemas.microsoft.com/office/drawing/2014/main" id="{798B30E0-0E1B-45CB-A086-271A4CE43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15875</xdr:rowOff>
    </xdr:from>
    <xdr:ext cx="95250" cy="171450"/>
    <xdr:sp macro="" textlink="">
      <xdr:nvSpPr>
        <xdr:cNvPr id="5607" name="Text Box 18">
          <a:extLst>
            <a:ext uri="{FF2B5EF4-FFF2-40B4-BE49-F238E27FC236}">
              <a16:creationId xmlns:a16="http://schemas.microsoft.com/office/drawing/2014/main" id="{0B6084DB-9564-438E-B58F-35BB67E779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8" name="Text Box 16">
          <a:extLst>
            <a:ext uri="{FF2B5EF4-FFF2-40B4-BE49-F238E27FC236}">
              <a16:creationId xmlns:a16="http://schemas.microsoft.com/office/drawing/2014/main" id="{B4F1C0E5-3FC9-4705-8A8B-5EBA31AA63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9" name="Text Box 17">
          <a:extLst>
            <a:ext uri="{FF2B5EF4-FFF2-40B4-BE49-F238E27FC236}">
              <a16:creationId xmlns:a16="http://schemas.microsoft.com/office/drawing/2014/main" id="{FAEB1944-5823-461F-9078-5EED46E2E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0" name="Text Box 18">
          <a:extLst>
            <a:ext uri="{FF2B5EF4-FFF2-40B4-BE49-F238E27FC236}">
              <a16:creationId xmlns:a16="http://schemas.microsoft.com/office/drawing/2014/main" id="{3FB7D678-F70D-4F33-91B1-A9D652F54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1" name="Text Box 19">
          <a:extLst>
            <a:ext uri="{FF2B5EF4-FFF2-40B4-BE49-F238E27FC236}">
              <a16:creationId xmlns:a16="http://schemas.microsoft.com/office/drawing/2014/main" id="{7BE87F56-0798-47AA-9F22-FED190462E5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2" name="Text Box 16">
          <a:extLst>
            <a:ext uri="{FF2B5EF4-FFF2-40B4-BE49-F238E27FC236}">
              <a16:creationId xmlns:a16="http://schemas.microsoft.com/office/drawing/2014/main" id="{A01ACB33-EBDC-43C6-942B-D5C76F0D7A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3" name="Text Box 16">
          <a:extLst>
            <a:ext uri="{FF2B5EF4-FFF2-40B4-BE49-F238E27FC236}">
              <a16:creationId xmlns:a16="http://schemas.microsoft.com/office/drawing/2014/main" id="{B67159B3-9333-43B0-B42E-EE9BC7D34CE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4" name="Text Box 17">
          <a:extLst>
            <a:ext uri="{FF2B5EF4-FFF2-40B4-BE49-F238E27FC236}">
              <a16:creationId xmlns:a16="http://schemas.microsoft.com/office/drawing/2014/main" id="{D374B7DA-E115-4AF4-8FA5-C9A8631933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5" name="Text Box 18">
          <a:extLst>
            <a:ext uri="{FF2B5EF4-FFF2-40B4-BE49-F238E27FC236}">
              <a16:creationId xmlns:a16="http://schemas.microsoft.com/office/drawing/2014/main" id="{A0050160-3A31-43A2-A787-3F64DFAA93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6" name="Text Box 19">
          <a:extLst>
            <a:ext uri="{FF2B5EF4-FFF2-40B4-BE49-F238E27FC236}">
              <a16:creationId xmlns:a16="http://schemas.microsoft.com/office/drawing/2014/main" id="{9DDA313E-D7EC-4FE9-B8B6-2FEFB08E0F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7" name="Text Box 16">
          <a:extLst>
            <a:ext uri="{FF2B5EF4-FFF2-40B4-BE49-F238E27FC236}">
              <a16:creationId xmlns:a16="http://schemas.microsoft.com/office/drawing/2014/main" id="{DF3B3D22-74C5-4A5A-8EA8-E964B88A4B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8" name="Text Box 17">
          <a:extLst>
            <a:ext uri="{FF2B5EF4-FFF2-40B4-BE49-F238E27FC236}">
              <a16:creationId xmlns:a16="http://schemas.microsoft.com/office/drawing/2014/main" id="{981466E7-F11D-4272-A12A-0541AE838D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15875</xdr:rowOff>
    </xdr:from>
    <xdr:ext cx="95250" cy="171450"/>
    <xdr:sp macro="" textlink="">
      <xdr:nvSpPr>
        <xdr:cNvPr id="5619" name="Text Box 18">
          <a:extLst>
            <a:ext uri="{FF2B5EF4-FFF2-40B4-BE49-F238E27FC236}">
              <a16:creationId xmlns:a16="http://schemas.microsoft.com/office/drawing/2014/main" id="{A8CC77B6-4A72-4AD5-B9F9-B0750595C93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0" name="Text Box 16">
          <a:extLst>
            <a:ext uri="{FF2B5EF4-FFF2-40B4-BE49-F238E27FC236}">
              <a16:creationId xmlns:a16="http://schemas.microsoft.com/office/drawing/2014/main" id="{636A5C99-339E-4823-B2A6-B19714E674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1" name="Text Box 17">
          <a:extLst>
            <a:ext uri="{FF2B5EF4-FFF2-40B4-BE49-F238E27FC236}">
              <a16:creationId xmlns:a16="http://schemas.microsoft.com/office/drawing/2014/main" id="{5EF3A30B-6130-44B1-8D17-586340BB76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2" name="Text Box 18">
          <a:extLst>
            <a:ext uri="{FF2B5EF4-FFF2-40B4-BE49-F238E27FC236}">
              <a16:creationId xmlns:a16="http://schemas.microsoft.com/office/drawing/2014/main" id="{55F33AC9-10D5-4DBD-ADF2-FAAA73450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3" name="Text Box 19">
          <a:extLst>
            <a:ext uri="{FF2B5EF4-FFF2-40B4-BE49-F238E27FC236}">
              <a16:creationId xmlns:a16="http://schemas.microsoft.com/office/drawing/2014/main" id="{AAFF71FA-4D0F-4CBD-8737-330F374B81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4" name="Text Box 16">
          <a:extLst>
            <a:ext uri="{FF2B5EF4-FFF2-40B4-BE49-F238E27FC236}">
              <a16:creationId xmlns:a16="http://schemas.microsoft.com/office/drawing/2014/main" id="{697B259F-8B88-44CD-A554-1DBF38AAF4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5" name="Text Box 16">
          <a:extLst>
            <a:ext uri="{FF2B5EF4-FFF2-40B4-BE49-F238E27FC236}">
              <a16:creationId xmlns:a16="http://schemas.microsoft.com/office/drawing/2014/main" id="{0788CB57-8C0F-4F1C-8844-7424EF47DB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6" name="Text Box 17">
          <a:extLst>
            <a:ext uri="{FF2B5EF4-FFF2-40B4-BE49-F238E27FC236}">
              <a16:creationId xmlns:a16="http://schemas.microsoft.com/office/drawing/2014/main" id="{2577B8D3-515A-4CD9-BCC6-A6754EBC5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7" name="Text Box 18">
          <a:extLst>
            <a:ext uri="{FF2B5EF4-FFF2-40B4-BE49-F238E27FC236}">
              <a16:creationId xmlns:a16="http://schemas.microsoft.com/office/drawing/2014/main" id="{492CE1C2-2A28-491E-9300-B1D385898E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8" name="Text Box 19">
          <a:extLst>
            <a:ext uri="{FF2B5EF4-FFF2-40B4-BE49-F238E27FC236}">
              <a16:creationId xmlns:a16="http://schemas.microsoft.com/office/drawing/2014/main" id="{E693D9E0-476B-47BF-AA2F-F34A52C633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9" name="Text Box 16">
          <a:extLst>
            <a:ext uri="{FF2B5EF4-FFF2-40B4-BE49-F238E27FC236}">
              <a16:creationId xmlns:a16="http://schemas.microsoft.com/office/drawing/2014/main" id="{A4097D4D-023D-40BA-9020-77BA94317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30" name="Text Box 17">
          <a:extLst>
            <a:ext uri="{FF2B5EF4-FFF2-40B4-BE49-F238E27FC236}">
              <a16:creationId xmlns:a16="http://schemas.microsoft.com/office/drawing/2014/main" id="{3C6502C7-12A2-4CC4-9E6C-1F48B2139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15875</xdr:rowOff>
    </xdr:from>
    <xdr:ext cx="95250" cy="171450"/>
    <xdr:sp macro="" textlink="">
      <xdr:nvSpPr>
        <xdr:cNvPr id="5631" name="Text Box 18">
          <a:extLst>
            <a:ext uri="{FF2B5EF4-FFF2-40B4-BE49-F238E27FC236}">
              <a16:creationId xmlns:a16="http://schemas.microsoft.com/office/drawing/2014/main" id="{3B86939B-83F3-4413-82FE-8B0F3846085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2" name="Text Box 16">
          <a:extLst>
            <a:ext uri="{FF2B5EF4-FFF2-40B4-BE49-F238E27FC236}">
              <a16:creationId xmlns:a16="http://schemas.microsoft.com/office/drawing/2014/main" id="{F3A74E8A-FADB-4BE1-ADCF-DFC83D803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3" name="Text Box 17">
          <a:extLst>
            <a:ext uri="{FF2B5EF4-FFF2-40B4-BE49-F238E27FC236}">
              <a16:creationId xmlns:a16="http://schemas.microsoft.com/office/drawing/2014/main" id="{52859093-63EB-4304-9756-0461C4CD80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4" name="Text Box 18">
          <a:extLst>
            <a:ext uri="{FF2B5EF4-FFF2-40B4-BE49-F238E27FC236}">
              <a16:creationId xmlns:a16="http://schemas.microsoft.com/office/drawing/2014/main" id="{A42D1B84-246F-46A8-B794-EF5FF7C6EC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5" name="Text Box 19">
          <a:extLst>
            <a:ext uri="{FF2B5EF4-FFF2-40B4-BE49-F238E27FC236}">
              <a16:creationId xmlns:a16="http://schemas.microsoft.com/office/drawing/2014/main" id="{8D2A6FF6-AF06-4860-AB4A-8E3737355D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6" name="Text Box 16">
          <a:extLst>
            <a:ext uri="{FF2B5EF4-FFF2-40B4-BE49-F238E27FC236}">
              <a16:creationId xmlns:a16="http://schemas.microsoft.com/office/drawing/2014/main" id="{7193C5E5-93A6-487A-BB81-C9817CC3FE6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7" name="Text Box 16">
          <a:extLst>
            <a:ext uri="{FF2B5EF4-FFF2-40B4-BE49-F238E27FC236}">
              <a16:creationId xmlns:a16="http://schemas.microsoft.com/office/drawing/2014/main" id="{4EE4B36D-022B-4FB4-B0A1-5ECBA55ED5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8" name="Text Box 17">
          <a:extLst>
            <a:ext uri="{FF2B5EF4-FFF2-40B4-BE49-F238E27FC236}">
              <a16:creationId xmlns:a16="http://schemas.microsoft.com/office/drawing/2014/main" id="{E77BE81A-8B6B-4289-A8BA-D0BF5C642F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9" name="Text Box 18">
          <a:extLst>
            <a:ext uri="{FF2B5EF4-FFF2-40B4-BE49-F238E27FC236}">
              <a16:creationId xmlns:a16="http://schemas.microsoft.com/office/drawing/2014/main" id="{FCF2CEC8-9547-4E72-BF16-D6B8C2BDC3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0" name="Text Box 19">
          <a:extLst>
            <a:ext uri="{FF2B5EF4-FFF2-40B4-BE49-F238E27FC236}">
              <a16:creationId xmlns:a16="http://schemas.microsoft.com/office/drawing/2014/main" id="{9989795D-2BE8-48DA-8372-B46805DA65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1" name="Text Box 16">
          <a:extLst>
            <a:ext uri="{FF2B5EF4-FFF2-40B4-BE49-F238E27FC236}">
              <a16:creationId xmlns:a16="http://schemas.microsoft.com/office/drawing/2014/main" id="{7B602261-8D03-4AB2-B8AF-29EC321C5A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2" name="Text Box 17">
          <a:extLst>
            <a:ext uri="{FF2B5EF4-FFF2-40B4-BE49-F238E27FC236}">
              <a16:creationId xmlns:a16="http://schemas.microsoft.com/office/drawing/2014/main" id="{46C3BFFB-2D9C-4AFE-9708-344F30B2EB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15875</xdr:rowOff>
    </xdr:from>
    <xdr:ext cx="95250" cy="171450"/>
    <xdr:sp macro="" textlink="">
      <xdr:nvSpPr>
        <xdr:cNvPr id="5643" name="Text Box 18">
          <a:extLst>
            <a:ext uri="{FF2B5EF4-FFF2-40B4-BE49-F238E27FC236}">
              <a16:creationId xmlns:a16="http://schemas.microsoft.com/office/drawing/2014/main" id="{4B485588-6F13-42D4-A20A-95BA5DA456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4" name="Text Box 16">
          <a:extLst>
            <a:ext uri="{FF2B5EF4-FFF2-40B4-BE49-F238E27FC236}">
              <a16:creationId xmlns:a16="http://schemas.microsoft.com/office/drawing/2014/main" id="{3E96DF0D-9539-4C63-BB68-D698783A9F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5" name="Text Box 17">
          <a:extLst>
            <a:ext uri="{FF2B5EF4-FFF2-40B4-BE49-F238E27FC236}">
              <a16:creationId xmlns:a16="http://schemas.microsoft.com/office/drawing/2014/main" id="{4B4BA3F8-5881-47F2-9B4B-04EC6E46BE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6" name="Text Box 18">
          <a:extLst>
            <a:ext uri="{FF2B5EF4-FFF2-40B4-BE49-F238E27FC236}">
              <a16:creationId xmlns:a16="http://schemas.microsoft.com/office/drawing/2014/main" id="{1153E50D-E902-458E-BF8C-ECA95E53D5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7" name="Text Box 19">
          <a:extLst>
            <a:ext uri="{FF2B5EF4-FFF2-40B4-BE49-F238E27FC236}">
              <a16:creationId xmlns:a16="http://schemas.microsoft.com/office/drawing/2014/main" id="{C3037DC4-37AF-4A9F-96B0-F1E83FDD25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8" name="Text Box 16">
          <a:extLst>
            <a:ext uri="{FF2B5EF4-FFF2-40B4-BE49-F238E27FC236}">
              <a16:creationId xmlns:a16="http://schemas.microsoft.com/office/drawing/2014/main" id="{79A3CBFE-4B4D-4F6A-84B8-3A9B89E57C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49" name="Text Box 16">
          <a:extLst>
            <a:ext uri="{FF2B5EF4-FFF2-40B4-BE49-F238E27FC236}">
              <a16:creationId xmlns:a16="http://schemas.microsoft.com/office/drawing/2014/main" id="{B8F48D28-A90C-4166-9C6C-91FAAE26BC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0" name="Text Box 17">
          <a:extLst>
            <a:ext uri="{FF2B5EF4-FFF2-40B4-BE49-F238E27FC236}">
              <a16:creationId xmlns:a16="http://schemas.microsoft.com/office/drawing/2014/main" id="{C26CB037-8992-49FB-BFB1-DC74408FE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1" name="Text Box 18">
          <a:extLst>
            <a:ext uri="{FF2B5EF4-FFF2-40B4-BE49-F238E27FC236}">
              <a16:creationId xmlns:a16="http://schemas.microsoft.com/office/drawing/2014/main" id="{EDC2DC24-4265-4697-BC18-56D1DCFDEB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2" name="Text Box 19">
          <a:extLst>
            <a:ext uri="{FF2B5EF4-FFF2-40B4-BE49-F238E27FC236}">
              <a16:creationId xmlns:a16="http://schemas.microsoft.com/office/drawing/2014/main" id="{EC3FDACD-D4A5-439A-93F3-1720A480F0E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3" name="Text Box 16">
          <a:extLst>
            <a:ext uri="{FF2B5EF4-FFF2-40B4-BE49-F238E27FC236}">
              <a16:creationId xmlns:a16="http://schemas.microsoft.com/office/drawing/2014/main" id="{1110021A-7FA2-4B3D-B69B-32A75ADD83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4" name="Text Box 17">
          <a:extLst>
            <a:ext uri="{FF2B5EF4-FFF2-40B4-BE49-F238E27FC236}">
              <a16:creationId xmlns:a16="http://schemas.microsoft.com/office/drawing/2014/main" id="{6CA1F100-3368-437B-8DC5-51095E7BD7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15875</xdr:rowOff>
    </xdr:from>
    <xdr:ext cx="95250" cy="171450"/>
    <xdr:sp macro="" textlink="">
      <xdr:nvSpPr>
        <xdr:cNvPr id="5655" name="Text Box 18">
          <a:extLst>
            <a:ext uri="{FF2B5EF4-FFF2-40B4-BE49-F238E27FC236}">
              <a16:creationId xmlns:a16="http://schemas.microsoft.com/office/drawing/2014/main" id="{BECBFC67-3146-461A-A211-A2EB4ED6D4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6" name="Text Box 16">
          <a:extLst>
            <a:ext uri="{FF2B5EF4-FFF2-40B4-BE49-F238E27FC236}">
              <a16:creationId xmlns:a16="http://schemas.microsoft.com/office/drawing/2014/main" id="{193EC47B-ECE2-4242-ACDF-87614F4F52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7" name="Text Box 17">
          <a:extLst>
            <a:ext uri="{FF2B5EF4-FFF2-40B4-BE49-F238E27FC236}">
              <a16:creationId xmlns:a16="http://schemas.microsoft.com/office/drawing/2014/main" id="{F5696AE9-2BF1-457A-8EA3-C157A9A4A7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8" name="Text Box 18">
          <a:extLst>
            <a:ext uri="{FF2B5EF4-FFF2-40B4-BE49-F238E27FC236}">
              <a16:creationId xmlns:a16="http://schemas.microsoft.com/office/drawing/2014/main" id="{BB956FED-3665-4505-8EBF-EAAC0F4328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9" name="Text Box 19">
          <a:extLst>
            <a:ext uri="{FF2B5EF4-FFF2-40B4-BE49-F238E27FC236}">
              <a16:creationId xmlns:a16="http://schemas.microsoft.com/office/drawing/2014/main" id="{6BAD7E36-506A-4E16-A2EE-A530A28AA8B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60" name="Text Box 16">
          <a:extLst>
            <a:ext uri="{FF2B5EF4-FFF2-40B4-BE49-F238E27FC236}">
              <a16:creationId xmlns:a16="http://schemas.microsoft.com/office/drawing/2014/main" id="{EC7E2812-0D21-4FF0-95C9-BA5A007B0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1" name="Text Box 16">
          <a:extLst>
            <a:ext uri="{FF2B5EF4-FFF2-40B4-BE49-F238E27FC236}">
              <a16:creationId xmlns:a16="http://schemas.microsoft.com/office/drawing/2014/main" id="{443240C1-C1A1-407D-81CC-1518549441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2" name="Text Box 17">
          <a:extLst>
            <a:ext uri="{FF2B5EF4-FFF2-40B4-BE49-F238E27FC236}">
              <a16:creationId xmlns:a16="http://schemas.microsoft.com/office/drawing/2014/main" id="{6D240CA4-B6AD-40DE-98D7-713C929F4D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3" name="Text Box 18">
          <a:extLst>
            <a:ext uri="{FF2B5EF4-FFF2-40B4-BE49-F238E27FC236}">
              <a16:creationId xmlns:a16="http://schemas.microsoft.com/office/drawing/2014/main" id="{9DA2241E-4134-4705-B559-226C110797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4" name="Text Box 19">
          <a:extLst>
            <a:ext uri="{FF2B5EF4-FFF2-40B4-BE49-F238E27FC236}">
              <a16:creationId xmlns:a16="http://schemas.microsoft.com/office/drawing/2014/main" id="{DA44521E-4E93-4C4F-BAA4-1C13DC38921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5" name="Text Box 16">
          <a:extLst>
            <a:ext uri="{FF2B5EF4-FFF2-40B4-BE49-F238E27FC236}">
              <a16:creationId xmlns:a16="http://schemas.microsoft.com/office/drawing/2014/main" id="{61301903-2051-48A6-86C9-FD552A2510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6" name="Text Box 17">
          <a:extLst>
            <a:ext uri="{FF2B5EF4-FFF2-40B4-BE49-F238E27FC236}">
              <a16:creationId xmlns:a16="http://schemas.microsoft.com/office/drawing/2014/main" id="{6DD06CE2-D7BA-458D-A85A-37ED35561C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5667" name="Text Box 18">
          <a:extLst>
            <a:ext uri="{FF2B5EF4-FFF2-40B4-BE49-F238E27FC236}">
              <a16:creationId xmlns:a16="http://schemas.microsoft.com/office/drawing/2014/main" id="{AEF2A327-93D7-43DE-A6B7-94EF4DBCC8C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8" name="Text Box 16">
          <a:extLst>
            <a:ext uri="{FF2B5EF4-FFF2-40B4-BE49-F238E27FC236}">
              <a16:creationId xmlns:a16="http://schemas.microsoft.com/office/drawing/2014/main" id="{78C47336-8AA4-4D5A-B8F2-B636C4DCC4F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9" name="Text Box 17">
          <a:extLst>
            <a:ext uri="{FF2B5EF4-FFF2-40B4-BE49-F238E27FC236}">
              <a16:creationId xmlns:a16="http://schemas.microsoft.com/office/drawing/2014/main" id="{4A96621F-2384-4D19-809B-7C385C684F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0" name="Text Box 18">
          <a:extLst>
            <a:ext uri="{FF2B5EF4-FFF2-40B4-BE49-F238E27FC236}">
              <a16:creationId xmlns:a16="http://schemas.microsoft.com/office/drawing/2014/main" id="{1F33E177-0ED4-40D2-ACAC-7C124F6F6D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1" name="Text Box 19">
          <a:extLst>
            <a:ext uri="{FF2B5EF4-FFF2-40B4-BE49-F238E27FC236}">
              <a16:creationId xmlns:a16="http://schemas.microsoft.com/office/drawing/2014/main" id="{1ED80B87-2565-41F2-AC74-0E0C95E5A7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2" name="Text Box 16">
          <a:extLst>
            <a:ext uri="{FF2B5EF4-FFF2-40B4-BE49-F238E27FC236}">
              <a16:creationId xmlns:a16="http://schemas.microsoft.com/office/drawing/2014/main" id="{2BE6D32B-5C09-49BE-AA6D-04AF6D3B3D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3" name="Text Box 16">
          <a:extLst>
            <a:ext uri="{FF2B5EF4-FFF2-40B4-BE49-F238E27FC236}">
              <a16:creationId xmlns:a16="http://schemas.microsoft.com/office/drawing/2014/main" id="{7BCEA0E4-6FB9-4D13-AEAF-3B7014AB0D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4" name="Text Box 17">
          <a:extLst>
            <a:ext uri="{FF2B5EF4-FFF2-40B4-BE49-F238E27FC236}">
              <a16:creationId xmlns:a16="http://schemas.microsoft.com/office/drawing/2014/main" id="{5AA44B31-E3C9-40C8-8059-75ACF5D8D9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5" name="Text Box 18">
          <a:extLst>
            <a:ext uri="{FF2B5EF4-FFF2-40B4-BE49-F238E27FC236}">
              <a16:creationId xmlns:a16="http://schemas.microsoft.com/office/drawing/2014/main" id="{3CB25AAF-932B-4E4B-8876-E0B8EB4321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6" name="Text Box 19">
          <a:extLst>
            <a:ext uri="{FF2B5EF4-FFF2-40B4-BE49-F238E27FC236}">
              <a16:creationId xmlns:a16="http://schemas.microsoft.com/office/drawing/2014/main" id="{7C852AE0-1ECF-4D02-A9EC-F34176AC12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7" name="Text Box 16">
          <a:extLst>
            <a:ext uri="{FF2B5EF4-FFF2-40B4-BE49-F238E27FC236}">
              <a16:creationId xmlns:a16="http://schemas.microsoft.com/office/drawing/2014/main" id="{925DAF05-8582-4CE0-8987-520AC6E2CD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8" name="Text Box 17">
          <a:extLst>
            <a:ext uri="{FF2B5EF4-FFF2-40B4-BE49-F238E27FC236}">
              <a16:creationId xmlns:a16="http://schemas.microsoft.com/office/drawing/2014/main" id="{C7C393D0-058C-43B7-9C6D-78AF99DAB6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15875</xdr:rowOff>
    </xdr:from>
    <xdr:ext cx="95250" cy="171450"/>
    <xdr:sp macro="" textlink="">
      <xdr:nvSpPr>
        <xdr:cNvPr id="5679" name="Text Box 18">
          <a:extLst>
            <a:ext uri="{FF2B5EF4-FFF2-40B4-BE49-F238E27FC236}">
              <a16:creationId xmlns:a16="http://schemas.microsoft.com/office/drawing/2014/main" id="{94412FFD-AD50-41AF-A8B6-22E0DB324E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0" name="Text Box 16">
          <a:extLst>
            <a:ext uri="{FF2B5EF4-FFF2-40B4-BE49-F238E27FC236}">
              <a16:creationId xmlns:a16="http://schemas.microsoft.com/office/drawing/2014/main" id="{6A368EAB-D1F0-4797-A16F-0287FA99A62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1" name="Text Box 17">
          <a:extLst>
            <a:ext uri="{FF2B5EF4-FFF2-40B4-BE49-F238E27FC236}">
              <a16:creationId xmlns:a16="http://schemas.microsoft.com/office/drawing/2014/main" id="{CBD017F2-D888-4677-9B0F-366800A730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2" name="Text Box 18">
          <a:extLst>
            <a:ext uri="{FF2B5EF4-FFF2-40B4-BE49-F238E27FC236}">
              <a16:creationId xmlns:a16="http://schemas.microsoft.com/office/drawing/2014/main" id="{66004713-288B-4829-95BA-5C21E8FEE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3" name="Text Box 19">
          <a:extLst>
            <a:ext uri="{FF2B5EF4-FFF2-40B4-BE49-F238E27FC236}">
              <a16:creationId xmlns:a16="http://schemas.microsoft.com/office/drawing/2014/main" id="{7B8019F7-3CC5-4A73-89EE-61EA62132B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4" name="Text Box 16">
          <a:extLst>
            <a:ext uri="{FF2B5EF4-FFF2-40B4-BE49-F238E27FC236}">
              <a16:creationId xmlns:a16="http://schemas.microsoft.com/office/drawing/2014/main" id="{0293E4ED-BD36-472F-98D4-AE87052FA4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5" name="Text Box 16">
          <a:extLst>
            <a:ext uri="{FF2B5EF4-FFF2-40B4-BE49-F238E27FC236}">
              <a16:creationId xmlns:a16="http://schemas.microsoft.com/office/drawing/2014/main" id="{C77F3430-19E4-4DF7-9E17-594EDB3B8F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6" name="Text Box 17">
          <a:extLst>
            <a:ext uri="{FF2B5EF4-FFF2-40B4-BE49-F238E27FC236}">
              <a16:creationId xmlns:a16="http://schemas.microsoft.com/office/drawing/2014/main" id="{2FFBA28F-3066-41E5-8CEF-5A3B609293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7" name="Text Box 18">
          <a:extLst>
            <a:ext uri="{FF2B5EF4-FFF2-40B4-BE49-F238E27FC236}">
              <a16:creationId xmlns:a16="http://schemas.microsoft.com/office/drawing/2014/main" id="{6968E1A9-97D7-4CAB-BBB2-1948A61B84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8" name="Text Box 19">
          <a:extLst>
            <a:ext uri="{FF2B5EF4-FFF2-40B4-BE49-F238E27FC236}">
              <a16:creationId xmlns:a16="http://schemas.microsoft.com/office/drawing/2014/main" id="{F5746B4B-443B-442C-AEB8-9365B972E4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9" name="Text Box 16">
          <a:extLst>
            <a:ext uri="{FF2B5EF4-FFF2-40B4-BE49-F238E27FC236}">
              <a16:creationId xmlns:a16="http://schemas.microsoft.com/office/drawing/2014/main" id="{1DD41B5E-2765-401A-AE0C-B930F508144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90" name="Text Box 17">
          <a:extLst>
            <a:ext uri="{FF2B5EF4-FFF2-40B4-BE49-F238E27FC236}">
              <a16:creationId xmlns:a16="http://schemas.microsoft.com/office/drawing/2014/main" id="{FF76C25B-AB7B-4A6C-ACE7-B089EE47A8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15875</xdr:rowOff>
    </xdr:from>
    <xdr:ext cx="95250" cy="171450"/>
    <xdr:sp macro="" textlink="">
      <xdr:nvSpPr>
        <xdr:cNvPr id="5691" name="Text Box 18">
          <a:extLst>
            <a:ext uri="{FF2B5EF4-FFF2-40B4-BE49-F238E27FC236}">
              <a16:creationId xmlns:a16="http://schemas.microsoft.com/office/drawing/2014/main" id="{234C0615-7F42-42A9-9B06-8C8808AD443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2" name="Text Box 16">
          <a:extLst>
            <a:ext uri="{FF2B5EF4-FFF2-40B4-BE49-F238E27FC236}">
              <a16:creationId xmlns:a16="http://schemas.microsoft.com/office/drawing/2014/main" id="{5F6C62AF-08E4-47A6-A7E9-1BC53B534A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3" name="Text Box 17">
          <a:extLst>
            <a:ext uri="{FF2B5EF4-FFF2-40B4-BE49-F238E27FC236}">
              <a16:creationId xmlns:a16="http://schemas.microsoft.com/office/drawing/2014/main" id="{EAD04AE4-3C98-4930-B434-058BA73C4B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4" name="Text Box 18">
          <a:extLst>
            <a:ext uri="{FF2B5EF4-FFF2-40B4-BE49-F238E27FC236}">
              <a16:creationId xmlns:a16="http://schemas.microsoft.com/office/drawing/2014/main" id="{74601871-DB10-4361-9FDD-DF25F35A92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5" name="Text Box 19">
          <a:extLst>
            <a:ext uri="{FF2B5EF4-FFF2-40B4-BE49-F238E27FC236}">
              <a16:creationId xmlns:a16="http://schemas.microsoft.com/office/drawing/2014/main" id="{95CA8DBA-F668-45C6-BCEA-3ED718CA6E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6" name="Text Box 16">
          <a:extLst>
            <a:ext uri="{FF2B5EF4-FFF2-40B4-BE49-F238E27FC236}">
              <a16:creationId xmlns:a16="http://schemas.microsoft.com/office/drawing/2014/main" id="{4B342618-BAC7-4489-95CE-2C57D9408C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7" name="Text Box 16">
          <a:extLst>
            <a:ext uri="{FF2B5EF4-FFF2-40B4-BE49-F238E27FC236}">
              <a16:creationId xmlns:a16="http://schemas.microsoft.com/office/drawing/2014/main" id="{E88298B0-7DCB-45D5-96F5-99309AB496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8" name="Text Box 17">
          <a:extLst>
            <a:ext uri="{FF2B5EF4-FFF2-40B4-BE49-F238E27FC236}">
              <a16:creationId xmlns:a16="http://schemas.microsoft.com/office/drawing/2014/main" id="{AE65CE8B-97A2-4EA2-BE5F-EFDF69BD88F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9" name="Text Box 18">
          <a:extLst>
            <a:ext uri="{FF2B5EF4-FFF2-40B4-BE49-F238E27FC236}">
              <a16:creationId xmlns:a16="http://schemas.microsoft.com/office/drawing/2014/main" id="{9A606C90-26FA-4D08-8FC9-EAA6E19A7E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0" name="Text Box 19">
          <a:extLst>
            <a:ext uri="{FF2B5EF4-FFF2-40B4-BE49-F238E27FC236}">
              <a16:creationId xmlns:a16="http://schemas.microsoft.com/office/drawing/2014/main" id="{8782730D-1843-4B9E-9B8A-EC90451079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1" name="Text Box 16">
          <a:extLst>
            <a:ext uri="{FF2B5EF4-FFF2-40B4-BE49-F238E27FC236}">
              <a16:creationId xmlns:a16="http://schemas.microsoft.com/office/drawing/2014/main" id="{165DACC0-0909-422E-8EE6-1BB4CC490F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2" name="Text Box 17">
          <a:extLst>
            <a:ext uri="{FF2B5EF4-FFF2-40B4-BE49-F238E27FC236}">
              <a16:creationId xmlns:a16="http://schemas.microsoft.com/office/drawing/2014/main" id="{3F725F60-E7DB-439D-95C0-44F234A34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15875</xdr:rowOff>
    </xdr:from>
    <xdr:ext cx="95250" cy="171450"/>
    <xdr:sp macro="" textlink="">
      <xdr:nvSpPr>
        <xdr:cNvPr id="5703" name="Text Box 18">
          <a:extLst>
            <a:ext uri="{FF2B5EF4-FFF2-40B4-BE49-F238E27FC236}">
              <a16:creationId xmlns:a16="http://schemas.microsoft.com/office/drawing/2014/main" id="{F2802312-8A8A-49FD-AAE7-CD502098D2D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4" name="Text Box 16">
          <a:extLst>
            <a:ext uri="{FF2B5EF4-FFF2-40B4-BE49-F238E27FC236}">
              <a16:creationId xmlns:a16="http://schemas.microsoft.com/office/drawing/2014/main" id="{8A3B1CE3-68C9-4F2C-8ACB-99374AB3D09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5" name="Text Box 17">
          <a:extLst>
            <a:ext uri="{FF2B5EF4-FFF2-40B4-BE49-F238E27FC236}">
              <a16:creationId xmlns:a16="http://schemas.microsoft.com/office/drawing/2014/main" id="{F47A3D16-A625-44E9-A4DC-432C7EC766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6" name="Text Box 18">
          <a:extLst>
            <a:ext uri="{FF2B5EF4-FFF2-40B4-BE49-F238E27FC236}">
              <a16:creationId xmlns:a16="http://schemas.microsoft.com/office/drawing/2014/main" id="{A8A83F1E-615A-4B0F-83C6-11E682EE3E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7" name="Text Box 19">
          <a:extLst>
            <a:ext uri="{FF2B5EF4-FFF2-40B4-BE49-F238E27FC236}">
              <a16:creationId xmlns:a16="http://schemas.microsoft.com/office/drawing/2014/main" id="{E17948B8-6D59-4EBF-BA96-2D255CA2C8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8" name="Text Box 16">
          <a:extLst>
            <a:ext uri="{FF2B5EF4-FFF2-40B4-BE49-F238E27FC236}">
              <a16:creationId xmlns:a16="http://schemas.microsoft.com/office/drawing/2014/main" id="{45DDE627-56FE-4AFD-B72E-4C2B3A6174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09" name="Text Box 16">
          <a:extLst>
            <a:ext uri="{FF2B5EF4-FFF2-40B4-BE49-F238E27FC236}">
              <a16:creationId xmlns:a16="http://schemas.microsoft.com/office/drawing/2014/main" id="{51EF6F33-6D82-4EB0-B7BD-55736386D9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0" name="Text Box 17">
          <a:extLst>
            <a:ext uri="{FF2B5EF4-FFF2-40B4-BE49-F238E27FC236}">
              <a16:creationId xmlns:a16="http://schemas.microsoft.com/office/drawing/2014/main" id="{AB23D578-9131-4A85-8D30-03397E4CEC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1" name="Text Box 18">
          <a:extLst>
            <a:ext uri="{FF2B5EF4-FFF2-40B4-BE49-F238E27FC236}">
              <a16:creationId xmlns:a16="http://schemas.microsoft.com/office/drawing/2014/main" id="{4A9A6A5E-4D12-4180-A33A-09FFCE9210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2" name="Text Box 19">
          <a:extLst>
            <a:ext uri="{FF2B5EF4-FFF2-40B4-BE49-F238E27FC236}">
              <a16:creationId xmlns:a16="http://schemas.microsoft.com/office/drawing/2014/main" id="{54D9DDA9-8407-4163-B4BC-E679E858FB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3" name="Text Box 16">
          <a:extLst>
            <a:ext uri="{FF2B5EF4-FFF2-40B4-BE49-F238E27FC236}">
              <a16:creationId xmlns:a16="http://schemas.microsoft.com/office/drawing/2014/main" id="{0C8EA81D-0855-49EC-B327-91BE2400F7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4" name="Text Box 17">
          <a:extLst>
            <a:ext uri="{FF2B5EF4-FFF2-40B4-BE49-F238E27FC236}">
              <a16:creationId xmlns:a16="http://schemas.microsoft.com/office/drawing/2014/main" id="{C54C4F79-12C8-46A0-8221-D035EBA55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15875</xdr:rowOff>
    </xdr:from>
    <xdr:ext cx="95250" cy="171450"/>
    <xdr:sp macro="" textlink="">
      <xdr:nvSpPr>
        <xdr:cNvPr id="5715" name="Text Box 18">
          <a:extLst>
            <a:ext uri="{FF2B5EF4-FFF2-40B4-BE49-F238E27FC236}">
              <a16:creationId xmlns:a16="http://schemas.microsoft.com/office/drawing/2014/main" id="{F45EE237-0907-45AE-85FB-83447764B5D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6" name="Text Box 16">
          <a:extLst>
            <a:ext uri="{FF2B5EF4-FFF2-40B4-BE49-F238E27FC236}">
              <a16:creationId xmlns:a16="http://schemas.microsoft.com/office/drawing/2014/main" id="{BECC10B1-C88A-4E13-83E4-92E261FA8E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7" name="Text Box 17">
          <a:extLst>
            <a:ext uri="{FF2B5EF4-FFF2-40B4-BE49-F238E27FC236}">
              <a16:creationId xmlns:a16="http://schemas.microsoft.com/office/drawing/2014/main" id="{14B4F4E9-C308-4F2F-A65B-D9764797AAB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8" name="Text Box 18">
          <a:extLst>
            <a:ext uri="{FF2B5EF4-FFF2-40B4-BE49-F238E27FC236}">
              <a16:creationId xmlns:a16="http://schemas.microsoft.com/office/drawing/2014/main" id="{63016D51-56C6-4609-8B3E-E80008395D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9" name="Text Box 19">
          <a:extLst>
            <a:ext uri="{FF2B5EF4-FFF2-40B4-BE49-F238E27FC236}">
              <a16:creationId xmlns:a16="http://schemas.microsoft.com/office/drawing/2014/main" id="{9C10F429-B54C-4FFF-926E-F57E4EB23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20" name="Text Box 16">
          <a:extLst>
            <a:ext uri="{FF2B5EF4-FFF2-40B4-BE49-F238E27FC236}">
              <a16:creationId xmlns:a16="http://schemas.microsoft.com/office/drawing/2014/main" id="{08DE09A4-826D-4BAB-A3D9-8AECA1AED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1" name="Text Box 16">
          <a:extLst>
            <a:ext uri="{FF2B5EF4-FFF2-40B4-BE49-F238E27FC236}">
              <a16:creationId xmlns:a16="http://schemas.microsoft.com/office/drawing/2014/main" id="{39F0BDDD-C7D4-4630-8342-AF0E55034E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2" name="Text Box 17">
          <a:extLst>
            <a:ext uri="{FF2B5EF4-FFF2-40B4-BE49-F238E27FC236}">
              <a16:creationId xmlns:a16="http://schemas.microsoft.com/office/drawing/2014/main" id="{3D558BAD-E44B-4309-B24E-BE21961D02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3" name="Text Box 18">
          <a:extLst>
            <a:ext uri="{FF2B5EF4-FFF2-40B4-BE49-F238E27FC236}">
              <a16:creationId xmlns:a16="http://schemas.microsoft.com/office/drawing/2014/main" id="{754D49F6-B7DC-4D66-B617-DCAD592141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4" name="Text Box 19">
          <a:extLst>
            <a:ext uri="{FF2B5EF4-FFF2-40B4-BE49-F238E27FC236}">
              <a16:creationId xmlns:a16="http://schemas.microsoft.com/office/drawing/2014/main" id="{48271610-73CD-43EE-A20C-8E01DF25FC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5" name="Text Box 16">
          <a:extLst>
            <a:ext uri="{FF2B5EF4-FFF2-40B4-BE49-F238E27FC236}">
              <a16:creationId xmlns:a16="http://schemas.microsoft.com/office/drawing/2014/main" id="{298CA2C2-D880-4F97-B8B9-52C55C85CF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6" name="Text Box 17">
          <a:extLst>
            <a:ext uri="{FF2B5EF4-FFF2-40B4-BE49-F238E27FC236}">
              <a16:creationId xmlns:a16="http://schemas.microsoft.com/office/drawing/2014/main" id="{A911050B-59AC-4B90-B851-525FD26AB6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15875</xdr:rowOff>
    </xdr:from>
    <xdr:ext cx="95250" cy="171450"/>
    <xdr:sp macro="" textlink="">
      <xdr:nvSpPr>
        <xdr:cNvPr id="5727" name="Text Box 18">
          <a:extLst>
            <a:ext uri="{FF2B5EF4-FFF2-40B4-BE49-F238E27FC236}">
              <a16:creationId xmlns:a16="http://schemas.microsoft.com/office/drawing/2014/main" id="{5CA622A8-1B27-4E0E-A2B1-B72B4F5EE98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8" name="Text Box 16">
          <a:extLst>
            <a:ext uri="{FF2B5EF4-FFF2-40B4-BE49-F238E27FC236}">
              <a16:creationId xmlns:a16="http://schemas.microsoft.com/office/drawing/2014/main" id="{D1D9CDC9-FFD5-4BB9-94EC-A0790027E6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9" name="Text Box 17">
          <a:extLst>
            <a:ext uri="{FF2B5EF4-FFF2-40B4-BE49-F238E27FC236}">
              <a16:creationId xmlns:a16="http://schemas.microsoft.com/office/drawing/2014/main" id="{D1C2D754-83CF-4BB2-90C4-4CFD9331C6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0" name="Text Box 18">
          <a:extLst>
            <a:ext uri="{FF2B5EF4-FFF2-40B4-BE49-F238E27FC236}">
              <a16:creationId xmlns:a16="http://schemas.microsoft.com/office/drawing/2014/main" id="{FB381DC6-DF2E-4F0E-9905-292189EAB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1" name="Text Box 19">
          <a:extLst>
            <a:ext uri="{FF2B5EF4-FFF2-40B4-BE49-F238E27FC236}">
              <a16:creationId xmlns:a16="http://schemas.microsoft.com/office/drawing/2014/main" id="{395AAD59-BE86-4907-9542-A240594BD1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2" name="Text Box 16">
          <a:extLst>
            <a:ext uri="{FF2B5EF4-FFF2-40B4-BE49-F238E27FC236}">
              <a16:creationId xmlns:a16="http://schemas.microsoft.com/office/drawing/2014/main" id="{F46B4C13-D9B9-4AC1-AB39-3E7C3D4C10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3" name="Text Box 16">
          <a:extLst>
            <a:ext uri="{FF2B5EF4-FFF2-40B4-BE49-F238E27FC236}">
              <a16:creationId xmlns:a16="http://schemas.microsoft.com/office/drawing/2014/main" id="{614DD439-82C7-46E8-B8A5-B6B4215234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4" name="Text Box 17">
          <a:extLst>
            <a:ext uri="{FF2B5EF4-FFF2-40B4-BE49-F238E27FC236}">
              <a16:creationId xmlns:a16="http://schemas.microsoft.com/office/drawing/2014/main" id="{2C9D5F89-FAB0-42FE-AB9E-9604A8B64D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5" name="Text Box 18">
          <a:extLst>
            <a:ext uri="{FF2B5EF4-FFF2-40B4-BE49-F238E27FC236}">
              <a16:creationId xmlns:a16="http://schemas.microsoft.com/office/drawing/2014/main" id="{65443A78-E655-4232-9E45-02C6B072D0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6" name="Text Box 19">
          <a:extLst>
            <a:ext uri="{FF2B5EF4-FFF2-40B4-BE49-F238E27FC236}">
              <a16:creationId xmlns:a16="http://schemas.microsoft.com/office/drawing/2014/main" id="{94F910FE-3E37-4981-9517-3129A3F0A1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7" name="Text Box 16">
          <a:extLst>
            <a:ext uri="{FF2B5EF4-FFF2-40B4-BE49-F238E27FC236}">
              <a16:creationId xmlns:a16="http://schemas.microsoft.com/office/drawing/2014/main" id="{6B2430E3-DEC7-4954-8731-47728A6D23C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8" name="Text Box 17">
          <a:extLst>
            <a:ext uri="{FF2B5EF4-FFF2-40B4-BE49-F238E27FC236}">
              <a16:creationId xmlns:a16="http://schemas.microsoft.com/office/drawing/2014/main" id="{B3CA1D3E-C3F2-4228-B496-6D7898CCB1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5739" name="Text Box 18">
          <a:extLst>
            <a:ext uri="{FF2B5EF4-FFF2-40B4-BE49-F238E27FC236}">
              <a16:creationId xmlns:a16="http://schemas.microsoft.com/office/drawing/2014/main" id="{01DBA7CA-00F7-4929-A058-5A5D5FCC83E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0" name="Text Box 16">
          <a:extLst>
            <a:ext uri="{FF2B5EF4-FFF2-40B4-BE49-F238E27FC236}">
              <a16:creationId xmlns:a16="http://schemas.microsoft.com/office/drawing/2014/main" id="{DD08761B-BE29-4357-AC63-442DADFD52B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1" name="Text Box 17">
          <a:extLst>
            <a:ext uri="{FF2B5EF4-FFF2-40B4-BE49-F238E27FC236}">
              <a16:creationId xmlns:a16="http://schemas.microsoft.com/office/drawing/2014/main" id="{D48FBB29-0785-4094-8642-C8C7487E71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2" name="Text Box 18">
          <a:extLst>
            <a:ext uri="{FF2B5EF4-FFF2-40B4-BE49-F238E27FC236}">
              <a16:creationId xmlns:a16="http://schemas.microsoft.com/office/drawing/2014/main" id="{24DA596C-4AE6-4C19-BEF0-C7EA931338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3" name="Text Box 19">
          <a:extLst>
            <a:ext uri="{FF2B5EF4-FFF2-40B4-BE49-F238E27FC236}">
              <a16:creationId xmlns:a16="http://schemas.microsoft.com/office/drawing/2014/main" id="{0BD3C7D5-F4F1-4CED-A1A1-F2421D3E36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4" name="Text Box 16">
          <a:extLst>
            <a:ext uri="{FF2B5EF4-FFF2-40B4-BE49-F238E27FC236}">
              <a16:creationId xmlns:a16="http://schemas.microsoft.com/office/drawing/2014/main" id="{6E556945-A6F8-4A33-8FFA-3348E0F12C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5" name="Text Box 16">
          <a:extLst>
            <a:ext uri="{FF2B5EF4-FFF2-40B4-BE49-F238E27FC236}">
              <a16:creationId xmlns:a16="http://schemas.microsoft.com/office/drawing/2014/main" id="{B11F850A-B76B-4A69-BC5F-067B46A78E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6" name="Text Box 17">
          <a:extLst>
            <a:ext uri="{FF2B5EF4-FFF2-40B4-BE49-F238E27FC236}">
              <a16:creationId xmlns:a16="http://schemas.microsoft.com/office/drawing/2014/main" id="{0B21DB8B-03F4-45A4-9770-E596D6C9DF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7" name="Text Box 18">
          <a:extLst>
            <a:ext uri="{FF2B5EF4-FFF2-40B4-BE49-F238E27FC236}">
              <a16:creationId xmlns:a16="http://schemas.microsoft.com/office/drawing/2014/main" id="{FA603050-A265-45A2-A994-5EF16AC50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8" name="Text Box 19">
          <a:extLst>
            <a:ext uri="{FF2B5EF4-FFF2-40B4-BE49-F238E27FC236}">
              <a16:creationId xmlns:a16="http://schemas.microsoft.com/office/drawing/2014/main" id="{1D4A5DA1-97B7-4E28-8898-58D1C17CCF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9" name="Text Box 16">
          <a:extLst>
            <a:ext uri="{FF2B5EF4-FFF2-40B4-BE49-F238E27FC236}">
              <a16:creationId xmlns:a16="http://schemas.microsoft.com/office/drawing/2014/main" id="{EABD1202-BAD6-4907-8BE8-DA436005B7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50" name="Text Box 17">
          <a:extLst>
            <a:ext uri="{FF2B5EF4-FFF2-40B4-BE49-F238E27FC236}">
              <a16:creationId xmlns:a16="http://schemas.microsoft.com/office/drawing/2014/main" id="{D86D7B36-785B-4B62-89CF-512C25B89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15875</xdr:rowOff>
    </xdr:from>
    <xdr:ext cx="95250" cy="171450"/>
    <xdr:sp macro="" textlink="">
      <xdr:nvSpPr>
        <xdr:cNvPr id="5751" name="Text Box 18">
          <a:extLst>
            <a:ext uri="{FF2B5EF4-FFF2-40B4-BE49-F238E27FC236}">
              <a16:creationId xmlns:a16="http://schemas.microsoft.com/office/drawing/2014/main" id="{7ECA5F77-A986-47BE-8360-AFC53B8FC4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2" name="Text Box 16">
          <a:extLst>
            <a:ext uri="{FF2B5EF4-FFF2-40B4-BE49-F238E27FC236}">
              <a16:creationId xmlns:a16="http://schemas.microsoft.com/office/drawing/2014/main" id="{8B7B3C1B-43DE-4F22-B302-CD0FBA64C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3" name="Text Box 17">
          <a:extLst>
            <a:ext uri="{FF2B5EF4-FFF2-40B4-BE49-F238E27FC236}">
              <a16:creationId xmlns:a16="http://schemas.microsoft.com/office/drawing/2014/main" id="{7A13CC61-25F2-4558-AA99-6C691E33A2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4" name="Text Box 18">
          <a:extLst>
            <a:ext uri="{FF2B5EF4-FFF2-40B4-BE49-F238E27FC236}">
              <a16:creationId xmlns:a16="http://schemas.microsoft.com/office/drawing/2014/main" id="{4FE1D43C-28F1-4836-8E6B-81ECBE22DF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5" name="Text Box 19">
          <a:extLst>
            <a:ext uri="{FF2B5EF4-FFF2-40B4-BE49-F238E27FC236}">
              <a16:creationId xmlns:a16="http://schemas.microsoft.com/office/drawing/2014/main" id="{96E8464C-D067-45CD-ADC3-24B0BDCF45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6" name="Text Box 16">
          <a:extLst>
            <a:ext uri="{FF2B5EF4-FFF2-40B4-BE49-F238E27FC236}">
              <a16:creationId xmlns:a16="http://schemas.microsoft.com/office/drawing/2014/main" id="{8176E0AD-0653-425E-8A26-2E013D922D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7" name="Text Box 16">
          <a:extLst>
            <a:ext uri="{FF2B5EF4-FFF2-40B4-BE49-F238E27FC236}">
              <a16:creationId xmlns:a16="http://schemas.microsoft.com/office/drawing/2014/main" id="{A7FD09AA-4C96-4AA6-A984-2A369D034E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8" name="Text Box 17">
          <a:extLst>
            <a:ext uri="{FF2B5EF4-FFF2-40B4-BE49-F238E27FC236}">
              <a16:creationId xmlns:a16="http://schemas.microsoft.com/office/drawing/2014/main" id="{00EE6DB1-218B-49A5-A21B-3F8EC55DB3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9" name="Text Box 18">
          <a:extLst>
            <a:ext uri="{FF2B5EF4-FFF2-40B4-BE49-F238E27FC236}">
              <a16:creationId xmlns:a16="http://schemas.microsoft.com/office/drawing/2014/main" id="{4960081F-D72A-4325-9AEF-9562DEF881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0" name="Text Box 19">
          <a:extLst>
            <a:ext uri="{FF2B5EF4-FFF2-40B4-BE49-F238E27FC236}">
              <a16:creationId xmlns:a16="http://schemas.microsoft.com/office/drawing/2014/main" id="{628DC8FF-1F16-44EB-A22F-D769491DDB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1" name="Text Box 16">
          <a:extLst>
            <a:ext uri="{FF2B5EF4-FFF2-40B4-BE49-F238E27FC236}">
              <a16:creationId xmlns:a16="http://schemas.microsoft.com/office/drawing/2014/main" id="{70DEA356-612D-436C-B4A5-150B17408B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2" name="Text Box 17">
          <a:extLst>
            <a:ext uri="{FF2B5EF4-FFF2-40B4-BE49-F238E27FC236}">
              <a16:creationId xmlns:a16="http://schemas.microsoft.com/office/drawing/2014/main" id="{37BF6E55-472D-4D61-BBC8-403A313D0A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15875</xdr:rowOff>
    </xdr:from>
    <xdr:ext cx="95250" cy="171450"/>
    <xdr:sp macro="" textlink="">
      <xdr:nvSpPr>
        <xdr:cNvPr id="5763" name="Text Box 18">
          <a:extLst>
            <a:ext uri="{FF2B5EF4-FFF2-40B4-BE49-F238E27FC236}">
              <a16:creationId xmlns:a16="http://schemas.microsoft.com/office/drawing/2014/main" id="{59140728-1611-44C3-B361-281999FD4A9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4" name="Text Box 16">
          <a:extLst>
            <a:ext uri="{FF2B5EF4-FFF2-40B4-BE49-F238E27FC236}">
              <a16:creationId xmlns:a16="http://schemas.microsoft.com/office/drawing/2014/main" id="{2159BCD9-EC2A-439F-82F3-01041D95A4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5" name="Text Box 17">
          <a:extLst>
            <a:ext uri="{FF2B5EF4-FFF2-40B4-BE49-F238E27FC236}">
              <a16:creationId xmlns:a16="http://schemas.microsoft.com/office/drawing/2014/main" id="{72D35A74-D5A0-44E3-815E-EE39EF96CC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6" name="Text Box 18">
          <a:extLst>
            <a:ext uri="{FF2B5EF4-FFF2-40B4-BE49-F238E27FC236}">
              <a16:creationId xmlns:a16="http://schemas.microsoft.com/office/drawing/2014/main" id="{1544EA3C-B185-4AC7-92DF-EF78EF594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7" name="Text Box 19">
          <a:extLst>
            <a:ext uri="{FF2B5EF4-FFF2-40B4-BE49-F238E27FC236}">
              <a16:creationId xmlns:a16="http://schemas.microsoft.com/office/drawing/2014/main" id="{46645C39-CD7F-4238-A2B0-AA69013C8B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8" name="Text Box 16">
          <a:extLst>
            <a:ext uri="{FF2B5EF4-FFF2-40B4-BE49-F238E27FC236}">
              <a16:creationId xmlns:a16="http://schemas.microsoft.com/office/drawing/2014/main" id="{877730A8-51B7-4C0B-A254-A1FC2630CF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69" name="Text Box 16">
          <a:extLst>
            <a:ext uri="{FF2B5EF4-FFF2-40B4-BE49-F238E27FC236}">
              <a16:creationId xmlns:a16="http://schemas.microsoft.com/office/drawing/2014/main" id="{4691D8D0-966B-409E-B739-76C9C8A712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0" name="Text Box 17">
          <a:extLst>
            <a:ext uri="{FF2B5EF4-FFF2-40B4-BE49-F238E27FC236}">
              <a16:creationId xmlns:a16="http://schemas.microsoft.com/office/drawing/2014/main" id="{8E07E505-CCC8-4BB1-AA3E-3F0C266905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1" name="Text Box 18">
          <a:extLst>
            <a:ext uri="{FF2B5EF4-FFF2-40B4-BE49-F238E27FC236}">
              <a16:creationId xmlns:a16="http://schemas.microsoft.com/office/drawing/2014/main" id="{0B858191-68D6-419F-8E97-C0AD5ABC4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2" name="Text Box 19">
          <a:extLst>
            <a:ext uri="{FF2B5EF4-FFF2-40B4-BE49-F238E27FC236}">
              <a16:creationId xmlns:a16="http://schemas.microsoft.com/office/drawing/2014/main" id="{0A4CFEF6-504D-4B64-9DFC-FB922760734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3" name="Text Box 16">
          <a:extLst>
            <a:ext uri="{FF2B5EF4-FFF2-40B4-BE49-F238E27FC236}">
              <a16:creationId xmlns:a16="http://schemas.microsoft.com/office/drawing/2014/main" id="{E1A9850F-B2CF-46B4-A3C7-E71ADB421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4" name="Text Box 17">
          <a:extLst>
            <a:ext uri="{FF2B5EF4-FFF2-40B4-BE49-F238E27FC236}">
              <a16:creationId xmlns:a16="http://schemas.microsoft.com/office/drawing/2014/main" id="{CB4CF254-8258-422D-8F89-D827E23BCB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15875</xdr:rowOff>
    </xdr:from>
    <xdr:ext cx="95250" cy="171450"/>
    <xdr:sp macro="" textlink="">
      <xdr:nvSpPr>
        <xdr:cNvPr id="5775" name="Text Box 18">
          <a:extLst>
            <a:ext uri="{FF2B5EF4-FFF2-40B4-BE49-F238E27FC236}">
              <a16:creationId xmlns:a16="http://schemas.microsoft.com/office/drawing/2014/main" id="{B3A9CD9F-4FE0-48EB-B446-2C8A575FA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6" name="Text Box 16">
          <a:extLst>
            <a:ext uri="{FF2B5EF4-FFF2-40B4-BE49-F238E27FC236}">
              <a16:creationId xmlns:a16="http://schemas.microsoft.com/office/drawing/2014/main" id="{1F5AA583-545B-430F-8194-E4411722B0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7" name="Text Box 17">
          <a:extLst>
            <a:ext uri="{FF2B5EF4-FFF2-40B4-BE49-F238E27FC236}">
              <a16:creationId xmlns:a16="http://schemas.microsoft.com/office/drawing/2014/main" id="{FC1DE7FF-4D02-4063-87E4-F91ACC1572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8" name="Text Box 18">
          <a:extLst>
            <a:ext uri="{FF2B5EF4-FFF2-40B4-BE49-F238E27FC236}">
              <a16:creationId xmlns:a16="http://schemas.microsoft.com/office/drawing/2014/main" id="{CCAF9F1D-22B4-4C19-9061-596638D660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9" name="Text Box 19">
          <a:extLst>
            <a:ext uri="{FF2B5EF4-FFF2-40B4-BE49-F238E27FC236}">
              <a16:creationId xmlns:a16="http://schemas.microsoft.com/office/drawing/2014/main" id="{B76EBFE6-0D86-4B5C-A0E8-1E006F30EB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80" name="Text Box 16">
          <a:extLst>
            <a:ext uri="{FF2B5EF4-FFF2-40B4-BE49-F238E27FC236}">
              <a16:creationId xmlns:a16="http://schemas.microsoft.com/office/drawing/2014/main" id="{A08A3EC3-4A45-4D40-9094-5D9FD36192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1" name="Text Box 16">
          <a:extLst>
            <a:ext uri="{FF2B5EF4-FFF2-40B4-BE49-F238E27FC236}">
              <a16:creationId xmlns:a16="http://schemas.microsoft.com/office/drawing/2014/main" id="{F22B2E6F-E0A7-43D7-98F8-E7E4EA9DEA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2" name="Text Box 17">
          <a:extLst>
            <a:ext uri="{FF2B5EF4-FFF2-40B4-BE49-F238E27FC236}">
              <a16:creationId xmlns:a16="http://schemas.microsoft.com/office/drawing/2014/main" id="{62626CD5-DD5E-4D7F-949A-D4CECC0A58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3" name="Text Box 18">
          <a:extLst>
            <a:ext uri="{FF2B5EF4-FFF2-40B4-BE49-F238E27FC236}">
              <a16:creationId xmlns:a16="http://schemas.microsoft.com/office/drawing/2014/main" id="{894BCDC6-CCD7-4D65-A1AB-F6EBEDF2B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4" name="Text Box 19">
          <a:extLst>
            <a:ext uri="{FF2B5EF4-FFF2-40B4-BE49-F238E27FC236}">
              <a16:creationId xmlns:a16="http://schemas.microsoft.com/office/drawing/2014/main" id="{AA9020AB-382E-471E-98DC-CE8492CF01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5" name="Text Box 16">
          <a:extLst>
            <a:ext uri="{FF2B5EF4-FFF2-40B4-BE49-F238E27FC236}">
              <a16:creationId xmlns:a16="http://schemas.microsoft.com/office/drawing/2014/main" id="{4F7228F0-17EC-4CB2-9333-52510A3B86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6" name="Text Box 17">
          <a:extLst>
            <a:ext uri="{FF2B5EF4-FFF2-40B4-BE49-F238E27FC236}">
              <a16:creationId xmlns:a16="http://schemas.microsoft.com/office/drawing/2014/main" id="{7CB3C77C-2CE0-41F2-9EC3-CE04E14152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15875</xdr:rowOff>
    </xdr:from>
    <xdr:ext cx="95250" cy="171450"/>
    <xdr:sp macro="" textlink="">
      <xdr:nvSpPr>
        <xdr:cNvPr id="5787" name="Text Box 18">
          <a:extLst>
            <a:ext uri="{FF2B5EF4-FFF2-40B4-BE49-F238E27FC236}">
              <a16:creationId xmlns:a16="http://schemas.microsoft.com/office/drawing/2014/main" id="{4E22201D-5A8D-449A-B112-1348F8D8E4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8" name="Text Box 16">
          <a:extLst>
            <a:ext uri="{FF2B5EF4-FFF2-40B4-BE49-F238E27FC236}">
              <a16:creationId xmlns:a16="http://schemas.microsoft.com/office/drawing/2014/main" id="{C9D2F84C-CAF2-4B37-BF63-53D58C8603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9" name="Text Box 17">
          <a:extLst>
            <a:ext uri="{FF2B5EF4-FFF2-40B4-BE49-F238E27FC236}">
              <a16:creationId xmlns:a16="http://schemas.microsoft.com/office/drawing/2014/main" id="{E23F834B-9702-4625-81F0-2FE3F52F2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0" name="Text Box 18">
          <a:extLst>
            <a:ext uri="{FF2B5EF4-FFF2-40B4-BE49-F238E27FC236}">
              <a16:creationId xmlns:a16="http://schemas.microsoft.com/office/drawing/2014/main" id="{B7962592-A26C-452F-9287-54E185E8F2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1" name="Text Box 19">
          <a:extLst>
            <a:ext uri="{FF2B5EF4-FFF2-40B4-BE49-F238E27FC236}">
              <a16:creationId xmlns:a16="http://schemas.microsoft.com/office/drawing/2014/main" id="{C9E85731-B3C1-4F01-8C71-DEFD5517C9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2" name="Text Box 16">
          <a:extLst>
            <a:ext uri="{FF2B5EF4-FFF2-40B4-BE49-F238E27FC236}">
              <a16:creationId xmlns:a16="http://schemas.microsoft.com/office/drawing/2014/main" id="{B918F002-2D0B-4521-B52B-F296CC22F5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3" name="Text Box 16">
          <a:extLst>
            <a:ext uri="{FF2B5EF4-FFF2-40B4-BE49-F238E27FC236}">
              <a16:creationId xmlns:a16="http://schemas.microsoft.com/office/drawing/2014/main" id="{9341FEDD-EFB7-4856-881D-AEF3A1FBE4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4" name="Text Box 17">
          <a:extLst>
            <a:ext uri="{FF2B5EF4-FFF2-40B4-BE49-F238E27FC236}">
              <a16:creationId xmlns:a16="http://schemas.microsoft.com/office/drawing/2014/main" id="{C68F4EE4-A270-4875-83F8-8AC8B26FE8C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5" name="Text Box 18">
          <a:extLst>
            <a:ext uri="{FF2B5EF4-FFF2-40B4-BE49-F238E27FC236}">
              <a16:creationId xmlns:a16="http://schemas.microsoft.com/office/drawing/2014/main" id="{987FAF1B-BC94-42EE-90C8-1A7BD707FD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6" name="Text Box 19">
          <a:extLst>
            <a:ext uri="{FF2B5EF4-FFF2-40B4-BE49-F238E27FC236}">
              <a16:creationId xmlns:a16="http://schemas.microsoft.com/office/drawing/2014/main" id="{BFDD56DE-73FB-4B68-8C1D-488BEEC48F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7" name="Text Box 16">
          <a:extLst>
            <a:ext uri="{FF2B5EF4-FFF2-40B4-BE49-F238E27FC236}">
              <a16:creationId xmlns:a16="http://schemas.microsoft.com/office/drawing/2014/main" id="{A7CE72F0-E8E2-4C14-BC05-22CB7132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8" name="Text Box 17">
          <a:extLst>
            <a:ext uri="{FF2B5EF4-FFF2-40B4-BE49-F238E27FC236}">
              <a16:creationId xmlns:a16="http://schemas.microsoft.com/office/drawing/2014/main" id="{6D5D33DC-CC80-4112-9535-47A67BE6BE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15875</xdr:rowOff>
    </xdr:from>
    <xdr:ext cx="95250" cy="171450"/>
    <xdr:sp macro="" textlink="">
      <xdr:nvSpPr>
        <xdr:cNvPr id="5799" name="Text Box 18">
          <a:extLst>
            <a:ext uri="{FF2B5EF4-FFF2-40B4-BE49-F238E27FC236}">
              <a16:creationId xmlns:a16="http://schemas.microsoft.com/office/drawing/2014/main" id="{3C02AF25-DBAC-4B02-BE7A-8179CFDC60A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0" name="Text Box 16">
          <a:extLst>
            <a:ext uri="{FF2B5EF4-FFF2-40B4-BE49-F238E27FC236}">
              <a16:creationId xmlns:a16="http://schemas.microsoft.com/office/drawing/2014/main" id="{A8A897E7-7036-4020-8816-65B9658458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1" name="Text Box 17">
          <a:extLst>
            <a:ext uri="{FF2B5EF4-FFF2-40B4-BE49-F238E27FC236}">
              <a16:creationId xmlns:a16="http://schemas.microsoft.com/office/drawing/2014/main" id="{4FD1730A-3E50-4923-934D-DCC09D6D9D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2" name="Text Box 18">
          <a:extLst>
            <a:ext uri="{FF2B5EF4-FFF2-40B4-BE49-F238E27FC236}">
              <a16:creationId xmlns:a16="http://schemas.microsoft.com/office/drawing/2014/main" id="{F562565D-71D2-4739-ACC2-1A0DAF9FDD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3" name="Text Box 19">
          <a:extLst>
            <a:ext uri="{FF2B5EF4-FFF2-40B4-BE49-F238E27FC236}">
              <a16:creationId xmlns:a16="http://schemas.microsoft.com/office/drawing/2014/main" id="{143E3FBB-85D8-47B0-9854-FADA3282B8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4" name="Text Box 16">
          <a:extLst>
            <a:ext uri="{FF2B5EF4-FFF2-40B4-BE49-F238E27FC236}">
              <a16:creationId xmlns:a16="http://schemas.microsoft.com/office/drawing/2014/main" id="{94DF20BB-AD65-4AF1-A796-F7C1D66459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5" name="Text Box 16">
          <a:extLst>
            <a:ext uri="{FF2B5EF4-FFF2-40B4-BE49-F238E27FC236}">
              <a16:creationId xmlns:a16="http://schemas.microsoft.com/office/drawing/2014/main" id="{25196144-3827-433E-B2C3-E1BBD77254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6" name="Text Box 17">
          <a:extLst>
            <a:ext uri="{FF2B5EF4-FFF2-40B4-BE49-F238E27FC236}">
              <a16:creationId xmlns:a16="http://schemas.microsoft.com/office/drawing/2014/main" id="{A6C47734-C372-4D2B-9171-79B0E5DD68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7" name="Text Box 18">
          <a:extLst>
            <a:ext uri="{FF2B5EF4-FFF2-40B4-BE49-F238E27FC236}">
              <a16:creationId xmlns:a16="http://schemas.microsoft.com/office/drawing/2014/main" id="{B4DBD257-9DA3-4722-ACFC-F83873394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8" name="Text Box 19">
          <a:extLst>
            <a:ext uri="{FF2B5EF4-FFF2-40B4-BE49-F238E27FC236}">
              <a16:creationId xmlns:a16="http://schemas.microsoft.com/office/drawing/2014/main" id="{D246F962-81C3-460C-9AF2-7AD91F7F8B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9" name="Text Box 16">
          <a:extLst>
            <a:ext uri="{FF2B5EF4-FFF2-40B4-BE49-F238E27FC236}">
              <a16:creationId xmlns:a16="http://schemas.microsoft.com/office/drawing/2014/main" id="{1F61BF55-3F56-4B32-A616-16644BEB80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10" name="Text Box 17">
          <a:extLst>
            <a:ext uri="{FF2B5EF4-FFF2-40B4-BE49-F238E27FC236}">
              <a16:creationId xmlns:a16="http://schemas.microsoft.com/office/drawing/2014/main" id="{659E8CF7-A565-4B24-911E-CF288E0AE7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5811" name="Text Box 18">
          <a:extLst>
            <a:ext uri="{FF2B5EF4-FFF2-40B4-BE49-F238E27FC236}">
              <a16:creationId xmlns:a16="http://schemas.microsoft.com/office/drawing/2014/main" id="{5AF8ABEF-C9C5-4735-900B-29C7DFDDE2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2" name="Text Box 16">
          <a:extLst>
            <a:ext uri="{FF2B5EF4-FFF2-40B4-BE49-F238E27FC236}">
              <a16:creationId xmlns:a16="http://schemas.microsoft.com/office/drawing/2014/main" id="{2DD5D458-1B9D-4B53-A0BC-23EEBAE6B4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3" name="Text Box 17">
          <a:extLst>
            <a:ext uri="{FF2B5EF4-FFF2-40B4-BE49-F238E27FC236}">
              <a16:creationId xmlns:a16="http://schemas.microsoft.com/office/drawing/2014/main" id="{44267557-5CFC-479A-B5C3-6FC554D796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4" name="Text Box 18">
          <a:extLst>
            <a:ext uri="{FF2B5EF4-FFF2-40B4-BE49-F238E27FC236}">
              <a16:creationId xmlns:a16="http://schemas.microsoft.com/office/drawing/2014/main" id="{CF6DC0AE-3984-4AF5-9E70-0A9E3B094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5" name="Text Box 19">
          <a:extLst>
            <a:ext uri="{FF2B5EF4-FFF2-40B4-BE49-F238E27FC236}">
              <a16:creationId xmlns:a16="http://schemas.microsoft.com/office/drawing/2014/main" id="{1F2B8AF7-8DC8-4E1B-85FE-B66CDCAB491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6" name="Text Box 16">
          <a:extLst>
            <a:ext uri="{FF2B5EF4-FFF2-40B4-BE49-F238E27FC236}">
              <a16:creationId xmlns:a16="http://schemas.microsoft.com/office/drawing/2014/main" id="{6BE5F77C-6D61-4311-AA40-C7FAD4F4D3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7" name="Text Box 16">
          <a:extLst>
            <a:ext uri="{FF2B5EF4-FFF2-40B4-BE49-F238E27FC236}">
              <a16:creationId xmlns:a16="http://schemas.microsoft.com/office/drawing/2014/main" id="{E63F1809-2168-47E8-AFFA-33CB711E3D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8" name="Text Box 17">
          <a:extLst>
            <a:ext uri="{FF2B5EF4-FFF2-40B4-BE49-F238E27FC236}">
              <a16:creationId xmlns:a16="http://schemas.microsoft.com/office/drawing/2014/main" id="{D859EB88-12B3-47C6-B8E0-94855C062E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9" name="Text Box 18">
          <a:extLst>
            <a:ext uri="{FF2B5EF4-FFF2-40B4-BE49-F238E27FC236}">
              <a16:creationId xmlns:a16="http://schemas.microsoft.com/office/drawing/2014/main" id="{F1463915-B73D-4411-B21A-3411E5CD93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0" name="Text Box 19">
          <a:extLst>
            <a:ext uri="{FF2B5EF4-FFF2-40B4-BE49-F238E27FC236}">
              <a16:creationId xmlns:a16="http://schemas.microsoft.com/office/drawing/2014/main" id="{23698247-FBA3-45B9-ADC5-0523459A8B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1" name="Text Box 16">
          <a:extLst>
            <a:ext uri="{FF2B5EF4-FFF2-40B4-BE49-F238E27FC236}">
              <a16:creationId xmlns:a16="http://schemas.microsoft.com/office/drawing/2014/main" id="{A136FC41-0D76-41F6-8D56-40EE49BA2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2" name="Text Box 17">
          <a:extLst>
            <a:ext uri="{FF2B5EF4-FFF2-40B4-BE49-F238E27FC236}">
              <a16:creationId xmlns:a16="http://schemas.microsoft.com/office/drawing/2014/main" id="{2664897F-EFF1-42FE-89A2-7F07BF578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15875</xdr:rowOff>
    </xdr:from>
    <xdr:ext cx="95250" cy="171450"/>
    <xdr:sp macro="" textlink="">
      <xdr:nvSpPr>
        <xdr:cNvPr id="5823" name="Text Box 18">
          <a:extLst>
            <a:ext uri="{FF2B5EF4-FFF2-40B4-BE49-F238E27FC236}">
              <a16:creationId xmlns:a16="http://schemas.microsoft.com/office/drawing/2014/main" id="{56B798D2-AD8D-4F01-9335-3E2CFBA4D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4" name="Text Box 16">
          <a:extLst>
            <a:ext uri="{FF2B5EF4-FFF2-40B4-BE49-F238E27FC236}">
              <a16:creationId xmlns:a16="http://schemas.microsoft.com/office/drawing/2014/main" id="{8E516645-0D80-4B05-8F27-E416158917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5" name="Text Box 17">
          <a:extLst>
            <a:ext uri="{FF2B5EF4-FFF2-40B4-BE49-F238E27FC236}">
              <a16:creationId xmlns:a16="http://schemas.microsoft.com/office/drawing/2014/main" id="{9B6259D8-8ABF-4F05-9159-166743D60C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6" name="Text Box 18">
          <a:extLst>
            <a:ext uri="{FF2B5EF4-FFF2-40B4-BE49-F238E27FC236}">
              <a16:creationId xmlns:a16="http://schemas.microsoft.com/office/drawing/2014/main" id="{8B2DDE1C-8E2A-48AA-84FB-C10C88FB28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7" name="Text Box 19">
          <a:extLst>
            <a:ext uri="{FF2B5EF4-FFF2-40B4-BE49-F238E27FC236}">
              <a16:creationId xmlns:a16="http://schemas.microsoft.com/office/drawing/2014/main" id="{EB46D42C-684E-4A4F-B165-8DD674A388A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8" name="Text Box 16">
          <a:extLst>
            <a:ext uri="{FF2B5EF4-FFF2-40B4-BE49-F238E27FC236}">
              <a16:creationId xmlns:a16="http://schemas.microsoft.com/office/drawing/2014/main" id="{BF1D3E26-C370-4E91-B24F-70EA30E701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29" name="Text Box 16">
          <a:extLst>
            <a:ext uri="{FF2B5EF4-FFF2-40B4-BE49-F238E27FC236}">
              <a16:creationId xmlns:a16="http://schemas.microsoft.com/office/drawing/2014/main" id="{9AB487F7-34E9-438E-9C3B-3FD69C432F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0" name="Text Box 17">
          <a:extLst>
            <a:ext uri="{FF2B5EF4-FFF2-40B4-BE49-F238E27FC236}">
              <a16:creationId xmlns:a16="http://schemas.microsoft.com/office/drawing/2014/main" id="{B8DCA8F1-CFC1-495A-B297-6790BB380E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1" name="Text Box 18">
          <a:extLst>
            <a:ext uri="{FF2B5EF4-FFF2-40B4-BE49-F238E27FC236}">
              <a16:creationId xmlns:a16="http://schemas.microsoft.com/office/drawing/2014/main" id="{020ED9AF-923C-4B8A-B324-3313D96B07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2" name="Text Box 19">
          <a:extLst>
            <a:ext uri="{FF2B5EF4-FFF2-40B4-BE49-F238E27FC236}">
              <a16:creationId xmlns:a16="http://schemas.microsoft.com/office/drawing/2014/main" id="{32818D6C-E5AB-4BBA-9B50-14FC9C417C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3" name="Text Box 16">
          <a:extLst>
            <a:ext uri="{FF2B5EF4-FFF2-40B4-BE49-F238E27FC236}">
              <a16:creationId xmlns:a16="http://schemas.microsoft.com/office/drawing/2014/main" id="{9FD9433D-038C-4251-8F9C-75B5ECB2BA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4" name="Text Box 17">
          <a:extLst>
            <a:ext uri="{FF2B5EF4-FFF2-40B4-BE49-F238E27FC236}">
              <a16:creationId xmlns:a16="http://schemas.microsoft.com/office/drawing/2014/main" id="{BD0B58FB-CA72-45DC-BC4B-B18B41645A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15875</xdr:rowOff>
    </xdr:from>
    <xdr:ext cx="95250" cy="171450"/>
    <xdr:sp macro="" textlink="">
      <xdr:nvSpPr>
        <xdr:cNvPr id="5835" name="Text Box 18">
          <a:extLst>
            <a:ext uri="{FF2B5EF4-FFF2-40B4-BE49-F238E27FC236}">
              <a16:creationId xmlns:a16="http://schemas.microsoft.com/office/drawing/2014/main" id="{1C783350-EEC3-4B5E-AF96-D0D3AC87B66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6" name="Text Box 16">
          <a:extLst>
            <a:ext uri="{FF2B5EF4-FFF2-40B4-BE49-F238E27FC236}">
              <a16:creationId xmlns:a16="http://schemas.microsoft.com/office/drawing/2014/main" id="{13DEFB24-ACCF-49FE-A33C-F639DDD857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7" name="Text Box 17">
          <a:extLst>
            <a:ext uri="{FF2B5EF4-FFF2-40B4-BE49-F238E27FC236}">
              <a16:creationId xmlns:a16="http://schemas.microsoft.com/office/drawing/2014/main" id="{B5FDFC43-B06D-4E65-96CF-0AFFD796F5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8" name="Text Box 18">
          <a:extLst>
            <a:ext uri="{FF2B5EF4-FFF2-40B4-BE49-F238E27FC236}">
              <a16:creationId xmlns:a16="http://schemas.microsoft.com/office/drawing/2014/main" id="{4ABA6317-3B93-422C-83F1-95FCA91E2C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9" name="Text Box 19">
          <a:extLst>
            <a:ext uri="{FF2B5EF4-FFF2-40B4-BE49-F238E27FC236}">
              <a16:creationId xmlns:a16="http://schemas.microsoft.com/office/drawing/2014/main" id="{89D1B117-FB3D-4BC6-8A33-E0B4CE130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40" name="Text Box 16">
          <a:extLst>
            <a:ext uri="{FF2B5EF4-FFF2-40B4-BE49-F238E27FC236}">
              <a16:creationId xmlns:a16="http://schemas.microsoft.com/office/drawing/2014/main" id="{701FB0DD-BF56-4DE4-A780-672128CF11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1" name="Text Box 16">
          <a:extLst>
            <a:ext uri="{FF2B5EF4-FFF2-40B4-BE49-F238E27FC236}">
              <a16:creationId xmlns:a16="http://schemas.microsoft.com/office/drawing/2014/main" id="{1D812A5B-25AE-4167-99C6-FE47B64EE3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2" name="Text Box 17">
          <a:extLst>
            <a:ext uri="{FF2B5EF4-FFF2-40B4-BE49-F238E27FC236}">
              <a16:creationId xmlns:a16="http://schemas.microsoft.com/office/drawing/2014/main" id="{B8792798-629E-4346-A8E4-C588AABF6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3" name="Text Box 18">
          <a:extLst>
            <a:ext uri="{FF2B5EF4-FFF2-40B4-BE49-F238E27FC236}">
              <a16:creationId xmlns:a16="http://schemas.microsoft.com/office/drawing/2014/main" id="{DB0C64B2-8A8C-4A46-97AA-19B750B5AF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4" name="Text Box 19">
          <a:extLst>
            <a:ext uri="{FF2B5EF4-FFF2-40B4-BE49-F238E27FC236}">
              <a16:creationId xmlns:a16="http://schemas.microsoft.com/office/drawing/2014/main" id="{0D49A289-69DF-4FE3-8397-F7490F4027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5" name="Text Box 16">
          <a:extLst>
            <a:ext uri="{FF2B5EF4-FFF2-40B4-BE49-F238E27FC236}">
              <a16:creationId xmlns:a16="http://schemas.microsoft.com/office/drawing/2014/main" id="{2B3412C4-E226-43E5-9DE2-219925F988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6" name="Text Box 17">
          <a:extLst>
            <a:ext uri="{FF2B5EF4-FFF2-40B4-BE49-F238E27FC236}">
              <a16:creationId xmlns:a16="http://schemas.microsoft.com/office/drawing/2014/main" id="{118F7A66-E450-49C7-BC8C-6CA5185BCA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15875</xdr:rowOff>
    </xdr:from>
    <xdr:ext cx="95250" cy="171450"/>
    <xdr:sp macro="" textlink="">
      <xdr:nvSpPr>
        <xdr:cNvPr id="5847" name="Text Box 18">
          <a:extLst>
            <a:ext uri="{FF2B5EF4-FFF2-40B4-BE49-F238E27FC236}">
              <a16:creationId xmlns:a16="http://schemas.microsoft.com/office/drawing/2014/main" id="{FF8051D4-88F0-469F-95DC-43400367524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8" name="Text Box 16">
          <a:extLst>
            <a:ext uri="{FF2B5EF4-FFF2-40B4-BE49-F238E27FC236}">
              <a16:creationId xmlns:a16="http://schemas.microsoft.com/office/drawing/2014/main" id="{BFBF3B8E-41D9-498F-90D6-E27F129C17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9" name="Text Box 17">
          <a:extLst>
            <a:ext uri="{FF2B5EF4-FFF2-40B4-BE49-F238E27FC236}">
              <a16:creationId xmlns:a16="http://schemas.microsoft.com/office/drawing/2014/main" id="{5E09453C-FD3D-4AF3-9E9B-505382E59A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0" name="Text Box 18">
          <a:extLst>
            <a:ext uri="{FF2B5EF4-FFF2-40B4-BE49-F238E27FC236}">
              <a16:creationId xmlns:a16="http://schemas.microsoft.com/office/drawing/2014/main" id="{AB8EA102-9C04-4623-BBCA-7E8E688595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1" name="Text Box 19">
          <a:extLst>
            <a:ext uri="{FF2B5EF4-FFF2-40B4-BE49-F238E27FC236}">
              <a16:creationId xmlns:a16="http://schemas.microsoft.com/office/drawing/2014/main" id="{923C40C9-4067-4170-BC39-6931F22071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2" name="Text Box 16">
          <a:extLst>
            <a:ext uri="{FF2B5EF4-FFF2-40B4-BE49-F238E27FC236}">
              <a16:creationId xmlns:a16="http://schemas.microsoft.com/office/drawing/2014/main" id="{AD5D42AD-5A32-4C3E-A10D-C11ACCC5CD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3" name="Text Box 16">
          <a:extLst>
            <a:ext uri="{FF2B5EF4-FFF2-40B4-BE49-F238E27FC236}">
              <a16:creationId xmlns:a16="http://schemas.microsoft.com/office/drawing/2014/main" id="{3CD68486-0996-49A5-9581-B22697FC50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4" name="Text Box 17">
          <a:extLst>
            <a:ext uri="{FF2B5EF4-FFF2-40B4-BE49-F238E27FC236}">
              <a16:creationId xmlns:a16="http://schemas.microsoft.com/office/drawing/2014/main" id="{E47E2596-E071-4A03-A186-5EE9F0FC1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5" name="Text Box 18">
          <a:extLst>
            <a:ext uri="{FF2B5EF4-FFF2-40B4-BE49-F238E27FC236}">
              <a16:creationId xmlns:a16="http://schemas.microsoft.com/office/drawing/2014/main" id="{F2397935-72CF-41DD-A275-527E9608F7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6" name="Text Box 19">
          <a:extLst>
            <a:ext uri="{FF2B5EF4-FFF2-40B4-BE49-F238E27FC236}">
              <a16:creationId xmlns:a16="http://schemas.microsoft.com/office/drawing/2014/main" id="{2C9258C7-54E0-48ED-B36D-DB66C575D5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7" name="Text Box 16">
          <a:extLst>
            <a:ext uri="{FF2B5EF4-FFF2-40B4-BE49-F238E27FC236}">
              <a16:creationId xmlns:a16="http://schemas.microsoft.com/office/drawing/2014/main" id="{912EB609-AB71-480E-8EBA-75B428FB8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8" name="Text Box 17">
          <a:extLst>
            <a:ext uri="{FF2B5EF4-FFF2-40B4-BE49-F238E27FC236}">
              <a16:creationId xmlns:a16="http://schemas.microsoft.com/office/drawing/2014/main" id="{EEBD23FA-74FE-424C-B32F-6BA003FC4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15875</xdr:rowOff>
    </xdr:from>
    <xdr:ext cx="95250" cy="171450"/>
    <xdr:sp macro="" textlink="">
      <xdr:nvSpPr>
        <xdr:cNvPr id="5859" name="Text Box 18">
          <a:extLst>
            <a:ext uri="{FF2B5EF4-FFF2-40B4-BE49-F238E27FC236}">
              <a16:creationId xmlns:a16="http://schemas.microsoft.com/office/drawing/2014/main" id="{3CFDF663-5116-4248-A2FB-5F2A2690AD9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0" name="Text Box 16">
          <a:extLst>
            <a:ext uri="{FF2B5EF4-FFF2-40B4-BE49-F238E27FC236}">
              <a16:creationId xmlns:a16="http://schemas.microsoft.com/office/drawing/2014/main" id="{DE0CA366-8396-44FD-869E-32A31048F0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1" name="Text Box 17">
          <a:extLst>
            <a:ext uri="{FF2B5EF4-FFF2-40B4-BE49-F238E27FC236}">
              <a16:creationId xmlns:a16="http://schemas.microsoft.com/office/drawing/2014/main" id="{C95F3F14-2D28-475D-A727-78307C9DC1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2" name="Text Box 18">
          <a:extLst>
            <a:ext uri="{FF2B5EF4-FFF2-40B4-BE49-F238E27FC236}">
              <a16:creationId xmlns:a16="http://schemas.microsoft.com/office/drawing/2014/main" id="{45539946-1D5B-4B56-8868-F5D47872D4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3" name="Text Box 19">
          <a:extLst>
            <a:ext uri="{FF2B5EF4-FFF2-40B4-BE49-F238E27FC236}">
              <a16:creationId xmlns:a16="http://schemas.microsoft.com/office/drawing/2014/main" id="{970DC228-3E58-45F4-9A13-82F09296C5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4" name="Text Box 16">
          <a:extLst>
            <a:ext uri="{FF2B5EF4-FFF2-40B4-BE49-F238E27FC236}">
              <a16:creationId xmlns:a16="http://schemas.microsoft.com/office/drawing/2014/main" id="{03FCB218-1BD4-48D3-A896-442DB64658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5" name="Text Box 16">
          <a:extLst>
            <a:ext uri="{FF2B5EF4-FFF2-40B4-BE49-F238E27FC236}">
              <a16:creationId xmlns:a16="http://schemas.microsoft.com/office/drawing/2014/main" id="{CD564D32-5082-4B9F-837F-7F6B51AEE7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6" name="Text Box 17">
          <a:extLst>
            <a:ext uri="{FF2B5EF4-FFF2-40B4-BE49-F238E27FC236}">
              <a16:creationId xmlns:a16="http://schemas.microsoft.com/office/drawing/2014/main" id="{17FE3F90-B29B-4652-8513-A2F79847EB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7" name="Text Box 18">
          <a:extLst>
            <a:ext uri="{FF2B5EF4-FFF2-40B4-BE49-F238E27FC236}">
              <a16:creationId xmlns:a16="http://schemas.microsoft.com/office/drawing/2014/main" id="{EBB155F9-828E-4296-8C3B-1881BB8858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8" name="Text Box 19">
          <a:extLst>
            <a:ext uri="{FF2B5EF4-FFF2-40B4-BE49-F238E27FC236}">
              <a16:creationId xmlns:a16="http://schemas.microsoft.com/office/drawing/2014/main" id="{C7808C58-4CF5-4E37-9779-0C0BE600EB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9" name="Text Box 16">
          <a:extLst>
            <a:ext uri="{FF2B5EF4-FFF2-40B4-BE49-F238E27FC236}">
              <a16:creationId xmlns:a16="http://schemas.microsoft.com/office/drawing/2014/main" id="{2F92D6DA-824A-43C5-9033-95EB7B59B7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70" name="Text Box 17">
          <a:extLst>
            <a:ext uri="{FF2B5EF4-FFF2-40B4-BE49-F238E27FC236}">
              <a16:creationId xmlns:a16="http://schemas.microsoft.com/office/drawing/2014/main" id="{E6EC7C2A-B0E9-494C-A780-63E4C87638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15875</xdr:rowOff>
    </xdr:from>
    <xdr:ext cx="95250" cy="171450"/>
    <xdr:sp macro="" textlink="">
      <xdr:nvSpPr>
        <xdr:cNvPr id="5871" name="Text Box 18">
          <a:extLst>
            <a:ext uri="{FF2B5EF4-FFF2-40B4-BE49-F238E27FC236}">
              <a16:creationId xmlns:a16="http://schemas.microsoft.com/office/drawing/2014/main" id="{0D4AD499-B99D-4216-8FBC-7B02B516C54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2" name="Text Box 16">
          <a:extLst>
            <a:ext uri="{FF2B5EF4-FFF2-40B4-BE49-F238E27FC236}">
              <a16:creationId xmlns:a16="http://schemas.microsoft.com/office/drawing/2014/main" id="{0A65A30C-9CD7-4A3C-831D-24E10129CDB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3" name="Text Box 17">
          <a:extLst>
            <a:ext uri="{FF2B5EF4-FFF2-40B4-BE49-F238E27FC236}">
              <a16:creationId xmlns:a16="http://schemas.microsoft.com/office/drawing/2014/main" id="{8F321E8D-4436-4AA6-AD49-ADCA0EBD26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4" name="Text Box 18">
          <a:extLst>
            <a:ext uri="{FF2B5EF4-FFF2-40B4-BE49-F238E27FC236}">
              <a16:creationId xmlns:a16="http://schemas.microsoft.com/office/drawing/2014/main" id="{C8FF1860-16BB-4E5D-A989-E6D0CCE19D3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5" name="Text Box 19">
          <a:extLst>
            <a:ext uri="{FF2B5EF4-FFF2-40B4-BE49-F238E27FC236}">
              <a16:creationId xmlns:a16="http://schemas.microsoft.com/office/drawing/2014/main" id="{E866DF08-4049-45FA-9A07-722603E43B7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6" name="Text Box 16">
          <a:extLst>
            <a:ext uri="{FF2B5EF4-FFF2-40B4-BE49-F238E27FC236}">
              <a16:creationId xmlns:a16="http://schemas.microsoft.com/office/drawing/2014/main" id="{EA162B34-8552-472D-A682-35A9A78B3F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7" name="Text Box 16">
          <a:extLst>
            <a:ext uri="{FF2B5EF4-FFF2-40B4-BE49-F238E27FC236}">
              <a16:creationId xmlns:a16="http://schemas.microsoft.com/office/drawing/2014/main" id="{F63DDF00-C5DF-48C6-86AD-544C0EF76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8" name="Text Box 17">
          <a:extLst>
            <a:ext uri="{FF2B5EF4-FFF2-40B4-BE49-F238E27FC236}">
              <a16:creationId xmlns:a16="http://schemas.microsoft.com/office/drawing/2014/main" id="{CE7B6742-76BC-4EA1-861E-259CF6BF46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9" name="Text Box 18">
          <a:extLst>
            <a:ext uri="{FF2B5EF4-FFF2-40B4-BE49-F238E27FC236}">
              <a16:creationId xmlns:a16="http://schemas.microsoft.com/office/drawing/2014/main" id="{6419804C-FA95-4E69-B177-3ADD99644A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0" name="Text Box 19">
          <a:extLst>
            <a:ext uri="{FF2B5EF4-FFF2-40B4-BE49-F238E27FC236}">
              <a16:creationId xmlns:a16="http://schemas.microsoft.com/office/drawing/2014/main" id="{E1FFAAFB-A78A-4750-9F0C-B93FA5C835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1" name="Text Box 16">
          <a:extLst>
            <a:ext uri="{FF2B5EF4-FFF2-40B4-BE49-F238E27FC236}">
              <a16:creationId xmlns:a16="http://schemas.microsoft.com/office/drawing/2014/main" id="{60893BD1-43E8-402A-8352-D5545AE166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2" name="Text Box 17">
          <a:extLst>
            <a:ext uri="{FF2B5EF4-FFF2-40B4-BE49-F238E27FC236}">
              <a16:creationId xmlns:a16="http://schemas.microsoft.com/office/drawing/2014/main" id="{93BD7B2B-0827-4164-AEE1-7585112FB1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5883" name="Text Box 18">
          <a:extLst>
            <a:ext uri="{FF2B5EF4-FFF2-40B4-BE49-F238E27FC236}">
              <a16:creationId xmlns:a16="http://schemas.microsoft.com/office/drawing/2014/main" id="{28D9C404-09EB-41E1-B61E-3D8B1F732FC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4" name="Text Box 16">
          <a:extLst>
            <a:ext uri="{FF2B5EF4-FFF2-40B4-BE49-F238E27FC236}">
              <a16:creationId xmlns:a16="http://schemas.microsoft.com/office/drawing/2014/main" id="{4F2A5364-90D6-4E21-B785-B31A0E8F2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5" name="Text Box 17">
          <a:extLst>
            <a:ext uri="{FF2B5EF4-FFF2-40B4-BE49-F238E27FC236}">
              <a16:creationId xmlns:a16="http://schemas.microsoft.com/office/drawing/2014/main" id="{75983695-40EE-4867-9D1B-B37F134ACB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6" name="Text Box 18">
          <a:extLst>
            <a:ext uri="{FF2B5EF4-FFF2-40B4-BE49-F238E27FC236}">
              <a16:creationId xmlns:a16="http://schemas.microsoft.com/office/drawing/2014/main" id="{55BD8B46-1E94-44B2-9196-A2C961E310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7" name="Text Box 19">
          <a:extLst>
            <a:ext uri="{FF2B5EF4-FFF2-40B4-BE49-F238E27FC236}">
              <a16:creationId xmlns:a16="http://schemas.microsoft.com/office/drawing/2014/main" id="{26F20F2D-1282-4C32-8072-3244955590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8" name="Text Box 16">
          <a:extLst>
            <a:ext uri="{FF2B5EF4-FFF2-40B4-BE49-F238E27FC236}">
              <a16:creationId xmlns:a16="http://schemas.microsoft.com/office/drawing/2014/main" id="{1F66A653-0831-4304-AF97-D4BF1B3391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89" name="Text Box 16">
          <a:extLst>
            <a:ext uri="{FF2B5EF4-FFF2-40B4-BE49-F238E27FC236}">
              <a16:creationId xmlns:a16="http://schemas.microsoft.com/office/drawing/2014/main" id="{EA04D3B6-3207-4FDC-BA28-BDED3994CD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0" name="Text Box 17">
          <a:extLst>
            <a:ext uri="{FF2B5EF4-FFF2-40B4-BE49-F238E27FC236}">
              <a16:creationId xmlns:a16="http://schemas.microsoft.com/office/drawing/2014/main" id="{0252DF4C-0C40-436C-A092-05EC09B9A6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1" name="Text Box 18">
          <a:extLst>
            <a:ext uri="{FF2B5EF4-FFF2-40B4-BE49-F238E27FC236}">
              <a16:creationId xmlns:a16="http://schemas.microsoft.com/office/drawing/2014/main" id="{4C5105B1-FD17-4C75-B25B-780C3005E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2" name="Text Box 19">
          <a:extLst>
            <a:ext uri="{FF2B5EF4-FFF2-40B4-BE49-F238E27FC236}">
              <a16:creationId xmlns:a16="http://schemas.microsoft.com/office/drawing/2014/main" id="{50266F69-02A2-4BAA-B06A-C5E2C2EC65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3" name="Text Box 16">
          <a:extLst>
            <a:ext uri="{FF2B5EF4-FFF2-40B4-BE49-F238E27FC236}">
              <a16:creationId xmlns:a16="http://schemas.microsoft.com/office/drawing/2014/main" id="{26806283-3B21-4B67-A436-DA9F4D8296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4" name="Text Box 17">
          <a:extLst>
            <a:ext uri="{FF2B5EF4-FFF2-40B4-BE49-F238E27FC236}">
              <a16:creationId xmlns:a16="http://schemas.microsoft.com/office/drawing/2014/main" id="{C9FA220A-2FC2-4D3D-B34F-4F297F428E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15875</xdr:rowOff>
    </xdr:from>
    <xdr:ext cx="95250" cy="171450"/>
    <xdr:sp macro="" textlink="">
      <xdr:nvSpPr>
        <xdr:cNvPr id="5895" name="Text Box 18">
          <a:extLst>
            <a:ext uri="{FF2B5EF4-FFF2-40B4-BE49-F238E27FC236}">
              <a16:creationId xmlns:a16="http://schemas.microsoft.com/office/drawing/2014/main" id="{6B0E0FED-F237-45EB-84FC-F67FFCE661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6" name="Text Box 16">
          <a:extLst>
            <a:ext uri="{FF2B5EF4-FFF2-40B4-BE49-F238E27FC236}">
              <a16:creationId xmlns:a16="http://schemas.microsoft.com/office/drawing/2014/main" id="{4C0457F4-11DB-46D6-9550-F241919E8F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7" name="Text Box 17">
          <a:extLst>
            <a:ext uri="{FF2B5EF4-FFF2-40B4-BE49-F238E27FC236}">
              <a16:creationId xmlns:a16="http://schemas.microsoft.com/office/drawing/2014/main" id="{84A36625-7CF9-4F96-A5FA-4F160D6BC7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8" name="Text Box 18">
          <a:extLst>
            <a:ext uri="{FF2B5EF4-FFF2-40B4-BE49-F238E27FC236}">
              <a16:creationId xmlns:a16="http://schemas.microsoft.com/office/drawing/2014/main" id="{023C24E3-45E2-49A3-8260-35C1A13992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9" name="Text Box 19">
          <a:extLst>
            <a:ext uri="{FF2B5EF4-FFF2-40B4-BE49-F238E27FC236}">
              <a16:creationId xmlns:a16="http://schemas.microsoft.com/office/drawing/2014/main" id="{473A5D90-6507-4CB9-804D-125FC8920C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900" name="Text Box 16">
          <a:extLst>
            <a:ext uri="{FF2B5EF4-FFF2-40B4-BE49-F238E27FC236}">
              <a16:creationId xmlns:a16="http://schemas.microsoft.com/office/drawing/2014/main" id="{BAF83D31-5DE9-4D96-A3A1-50DFD0416D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1" name="Text Box 16">
          <a:extLst>
            <a:ext uri="{FF2B5EF4-FFF2-40B4-BE49-F238E27FC236}">
              <a16:creationId xmlns:a16="http://schemas.microsoft.com/office/drawing/2014/main" id="{976ADFCB-DB78-4D52-A33E-96D0A8AA2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2" name="Text Box 17">
          <a:extLst>
            <a:ext uri="{FF2B5EF4-FFF2-40B4-BE49-F238E27FC236}">
              <a16:creationId xmlns:a16="http://schemas.microsoft.com/office/drawing/2014/main" id="{51501B16-A9F5-4FB3-BB93-D7D5539FD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3" name="Text Box 18">
          <a:extLst>
            <a:ext uri="{FF2B5EF4-FFF2-40B4-BE49-F238E27FC236}">
              <a16:creationId xmlns:a16="http://schemas.microsoft.com/office/drawing/2014/main" id="{F2B5E14C-72B3-408C-AD19-0C59AF2BC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4" name="Text Box 19">
          <a:extLst>
            <a:ext uri="{FF2B5EF4-FFF2-40B4-BE49-F238E27FC236}">
              <a16:creationId xmlns:a16="http://schemas.microsoft.com/office/drawing/2014/main" id="{400D4C15-00A1-4931-82CA-136DBABF27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5" name="Text Box 16">
          <a:extLst>
            <a:ext uri="{FF2B5EF4-FFF2-40B4-BE49-F238E27FC236}">
              <a16:creationId xmlns:a16="http://schemas.microsoft.com/office/drawing/2014/main" id="{0F4A3A85-5963-4648-BE73-048358392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6" name="Text Box 17">
          <a:extLst>
            <a:ext uri="{FF2B5EF4-FFF2-40B4-BE49-F238E27FC236}">
              <a16:creationId xmlns:a16="http://schemas.microsoft.com/office/drawing/2014/main" id="{B1A6BFC5-6D3D-4414-AEAF-A266DB378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15875</xdr:rowOff>
    </xdr:from>
    <xdr:ext cx="95250" cy="171450"/>
    <xdr:sp macro="" textlink="">
      <xdr:nvSpPr>
        <xdr:cNvPr id="5907" name="Text Box 18">
          <a:extLst>
            <a:ext uri="{FF2B5EF4-FFF2-40B4-BE49-F238E27FC236}">
              <a16:creationId xmlns:a16="http://schemas.microsoft.com/office/drawing/2014/main" id="{554AE230-9B72-4CCF-8F04-5761EF3D14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8" name="Text Box 16">
          <a:extLst>
            <a:ext uri="{FF2B5EF4-FFF2-40B4-BE49-F238E27FC236}">
              <a16:creationId xmlns:a16="http://schemas.microsoft.com/office/drawing/2014/main" id="{21F6563B-05CC-4E75-A457-86B9DFF916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9" name="Text Box 17">
          <a:extLst>
            <a:ext uri="{FF2B5EF4-FFF2-40B4-BE49-F238E27FC236}">
              <a16:creationId xmlns:a16="http://schemas.microsoft.com/office/drawing/2014/main" id="{F17777CA-F256-4071-A3A7-493FD0DED7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0" name="Text Box 18">
          <a:extLst>
            <a:ext uri="{FF2B5EF4-FFF2-40B4-BE49-F238E27FC236}">
              <a16:creationId xmlns:a16="http://schemas.microsoft.com/office/drawing/2014/main" id="{F187BEA1-DA90-41D5-A854-A086FCF7AD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1" name="Text Box 19">
          <a:extLst>
            <a:ext uri="{FF2B5EF4-FFF2-40B4-BE49-F238E27FC236}">
              <a16:creationId xmlns:a16="http://schemas.microsoft.com/office/drawing/2014/main" id="{149BBCE5-CCB6-4C17-99E4-4FED395D36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2" name="Text Box 16">
          <a:extLst>
            <a:ext uri="{FF2B5EF4-FFF2-40B4-BE49-F238E27FC236}">
              <a16:creationId xmlns:a16="http://schemas.microsoft.com/office/drawing/2014/main" id="{2ABA9505-B81F-43B2-BC8F-608645FC87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3" name="Text Box 16">
          <a:extLst>
            <a:ext uri="{FF2B5EF4-FFF2-40B4-BE49-F238E27FC236}">
              <a16:creationId xmlns:a16="http://schemas.microsoft.com/office/drawing/2014/main" id="{23143E70-D161-4C6D-A499-8ECFE2F891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4" name="Text Box 17">
          <a:extLst>
            <a:ext uri="{FF2B5EF4-FFF2-40B4-BE49-F238E27FC236}">
              <a16:creationId xmlns:a16="http://schemas.microsoft.com/office/drawing/2014/main" id="{DB2A52E4-2780-403A-81BE-8628E24014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5" name="Text Box 18">
          <a:extLst>
            <a:ext uri="{FF2B5EF4-FFF2-40B4-BE49-F238E27FC236}">
              <a16:creationId xmlns:a16="http://schemas.microsoft.com/office/drawing/2014/main" id="{177F157D-2A8D-4791-B2CF-7DE2E6F6F3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6" name="Text Box 19">
          <a:extLst>
            <a:ext uri="{FF2B5EF4-FFF2-40B4-BE49-F238E27FC236}">
              <a16:creationId xmlns:a16="http://schemas.microsoft.com/office/drawing/2014/main" id="{E54912F5-DB13-4960-8687-83AE8F22D9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7" name="Text Box 16">
          <a:extLst>
            <a:ext uri="{FF2B5EF4-FFF2-40B4-BE49-F238E27FC236}">
              <a16:creationId xmlns:a16="http://schemas.microsoft.com/office/drawing/2014/main" id="{10CA6CF1-C2D5-40DA-A53B-6398FFF70A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8" name="Text Box 17">
          <a:extLst>
            <a:ext uri="{FF2B5EF4-FFF2-40B4-BE49-F238E27FC236}">
              <a16:creationId xmlns:a16="http://schemas.microsoft.com/office/drawing/2014/main" id="{7E7692AC-5AE4-46A4-BEC4-5937F2F294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15875</xdr:rowOff>
    </xdr:from>
    <xdr:ext cx="95250" cy="171450"/>
    <xdr:sp macro="" textlink="">
      <xdr:nvSpPr>
        <xdr:cNvPr id="5919" name="Text Box 18">
          <a:extLst>
            <a:ext uri="{FF2B5EF4-FFF2-40B4-BE49-F238E27FC236}">
              <a16:creationId xmlns:a16="http://schemas.microsoft.com/office/drawing/2014/main" id="{D60A6DC9-7D9E-4A15-8AE7-0C48CC27E6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0" name="Text Box 16">
          <a:extLst>
            <a:ext uri="{FF2B5EF4-FFF2-40B4-BE49-F238E27FC236}">
              <a16:creationId xmlns:a16="http://schemas.microsoft.com/office/drawing/2014/main" id="{69635213-87BA-4534-B458-6B73DD4AA2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1" name="Text Box 17">
          <a:extLst>
            <a:ext uri="{FF2B5EF4-FFF2-40B4-BE49-F238E27FC236}">
              <a16:creationId xmlns:a16="http://schemas.microsoft.com/office/drawing/2014/main" id="{5E5929F4-676D-43B6-B0E9-D30C984831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2" name="Text Box 18">
          <a:extLst>
            <a:ext uri="{FF2B5EF4-FFF2-40B4-BE49-F238E27FC236}">
              <a16:creationId xmlns:a16="http://schemas.microsoft.com/office/drawing/2014/main" id="{BC0ECBDF-4C87-4CD3-973F-CA4B75E3E0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3" name="Text Box 19">
          <a:extLst>
            <a:ext uri="{FF2B5EF4-FFF2-40B4-BE49-F238E27FC236}">
              <a16:creationId xmlns:a16="http://schemas.microsoft.com/office/drawing/2014/main" id="{FB39DCC2-2A67-4B8F-B479-EA4E27D4BEF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4" name="Text Box 16">
          <a:extLst>
            <a:ext uri="{FF2B5EF4-FFF2-40B4-BE49-F238E27FC236}">
              <a16:creationId xmlns:a16="http://schemas.microsoft.com/office/drawing/2014/main" id="{A73DFCF5-1152-4DF3-A178-F1B1988AA6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5" name="Text Box 16">
          <a:extLst>
            <a:ext uri="{FF2B5EF4-FFF2-40B4-BE49-F238E27FC236}">
              <a16:creationId xmlns:a16="http://schemas.microsoft.com/office/drawing/2014/main" id="{D1922BB3-D91F-4B48-BBA4-1F6727F05B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6" name="Text Box 17">
          <a:extLst>
            <a:ext uri="{FF2B5EF4-FFF2-40B4-BE49-F238E27FC236}">
              <a16:creationId xmlns:a16="http://schemas.microsoft.com/office/drawing/2014/main" id="{5C0E96CE-DEF4-40C0-B349-3E7F792CA9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7" name="Text Box 18">
          <a:extLst>
            <a:ext uri="{FF2B5EF4-FFF2-40B4-BE49-F238E27FC236}">
              <a16:creationId xmlns:a16="http://schemas.microsoft.com/office/drawing/2014/main" id="{CFA56B47-7ED8-40FF-B22F-776789AAF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8" name="Text Box 19">
          <a:extLst>
            <a:ext uri="{FF2B5EF4-FFF2-40B4-BE49-F238E27FC236}">
              <a16:creationId xmlns:a16="http://schemas.microsoft.com/office/drawing/2014/main" id="{422E72D5-4CEA-4C8D-97F9-E63E235F7A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9" name="Text Box 16">
          <a:extLst>
            <a:ext uri="{FF2B5EF4-FFF2-40B4-BE49-F238E27FC236}">
              <a16:creationId xmlns:a16="http://schemas.microsoft.com/office/drawing/2014/main" id="{3BDA8BEB-643B-4E6E-A93F-2384778A3B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30" name="Text Box 17">
          <a:extLst>
            <a:ext uri="{FF2B5EF4-FFF2-40B4-BE49-F238E27FC236}">
              <a16:creationId xmlns:a16="http://schemas.microsoft.com/office/drawing/2014/main" id="{B6048FAA-F73D-4E2A-A883-1D2FB5A04A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15875</xdr:rowOff>
    </xdr:from>
    <xdr:ext cx="95250" cy="171450"/>
    <xdr:sp macro="" textlink="">
      <xdr:nvSpPr>
        <xdr:cNvPr id="5931" name="Text Box 18">
          <a:extLst>
            <a:ext uri="{FF2B5EF4-FFF2-40B4-BE49-F238E27FC236}">
              <a16:creationId xmlns:a16="http://schemas.microsoft.com/office/drawing/2014/main" id="{FB2765C7-CF7A-418F-A929-2DF62D8357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2" name="Text Box 16">
          <a:extLst>
            <a:ext uri="{FF2B5EF4-FFF2-40B4-BE49-F238E27FC236}">
              <a16:creationId xmlns:a16="http://schemas.microsoft.com/office/drawing/2014/main" id="{E48D53A5-3EAB-4F59-99CE-5918A0C7C0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3" name="Text Box 17">
          <a:extLst>
            <a:ext uri="{FF2B5EF4-FFF2-40B4-BE49-F238E27FC236}">
              <a16:creationId xmlns:a16="http://schemas.microsoft.com/office/drawing/2014/main" id="{2F1A22AF-BEAF-436F-896F-AE5A11E9D1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4" name="Text Box 18">
          <a:extLst>
            <a:ext uri="{FF2B5EF4-FFF2-40B4-BE49-F238E27FC236}">
              <a16:creationId xmlns:a16="http://schemas.microsoft.com/office/drawing/2014/main" id="{E47FD2EF-D969-465D-AF96-3F9C80BABE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5" name="Text Box 19">
          <a:extLst>
            <a:ext uri="{FF2B5EF4-FFF2-40B4-BE49-F238E27FC236}">
              <a16:creationId xmlns:a16="http://schemas.microsoft.com/office/drawing/2014/main" id="{BA40A112-5665-467B-B080-D94AE5FB09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6" name="Text Box 16">
          <a:extLst>
            <a:ext uri="{FF2B5EF4-FFF2-40B4-BE49-F238E27FC236}">
              <a16:creationId xmlns:a16="http://schemas.microsoft.com/office/drawing/2014/main" id="{FFBF5243-100C-4117-BC23-2674D0C56F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7" name="Text Box 16">
          <a:extLst>
            <a:ext uri="{FF2B5EF4-FFF2-40B4-BE49-F238E27FC236}">
              <a16:creationId xmlns:a16="http://schemas.microsoft.com/office/drawing/2014/main" id="{E989DB67-7FFD-4781-95E3-015A18F2F5B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8" name="Text Box 17">
          <a:extLst>
            <a:ext uri="{FF2B5EF4-FFF2-40B4-BE49-F238E27FC236}">
              <a16:creationId xmlns:a16="http://schemas.microsoft.com/office/drawing/2014/main" id="{893CD6A0-D9CB-491D-8480-7FF1B421FB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9" name="Text Box 18">
          <a:extLst>
            <a:ext uri="{FF2B5EF4-FFF2-40B4-BE49-F238E27FC236}">
              <a16:creationId xmlns:a16="http://schemas.microsoft.com/office/drawing/2014/main" id="{6D8F63F9-FC7A-472D-B8CB-D5DFDDB741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0" name="Text Box 19">
          <a:extLst>
            <a:ext uri="{FF2B5EF4-FFF2-40B4-BE49-F238E27FC236}">
              <a16:creationId xmlns:a16="http://schemas.microsoft.com/office/drawing/2014/main" id="{4C58FAE0-5B4E-47EB-A131-CB2D3DF83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1" name="Text Box 16">
          <a:extLst>
            <a:ext uri="{FF2B5EF4-FFF2-40B4-BE49-F238E27FC236}">
              <a16:creationId xmlns:a16="http://schemas.microsoft.com/office/drawing/2014/main" id="{25602E7D-35B4-4488-8901-443B3E59065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2" name="Text Box 17">
          <a:extLst>
            <a:ext uri="{FF2B5EF4-FFF2-40B4-BE49-F238E27FC236}">
              <a16:creationId xmlns:a16="http://schemas.microsoft.com/office/drawing/2014/main" id="{673ED3DE-0535-4105-A634-48A36800B41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15875</xdr:rowOff>
    </xdr:from>
    <xdr:ext cx="95250" cy="171450"/>
    <xdr:sp macro="" textlink="">
      <xdr:nvSpPr>
        <xdr:cNvPr id="5943" name="Text Box 18">
          <a:extLst>
            <a:ext uri="{FF2B5EF4-FFF2-40B4-BE49-F238E27FC236}">
              <a16:creationId xmlns:a16="http://schemas.microsoft.com/office/drawing/2014/main" id="{536C1877-4327-4FC6-813D-04E9BA32CC2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4" name="Text Box 16">
          <a:extLst>
            <a:ext uri="{FF2B5EF4-FFF2-40B4-BE49-F238E27FC236}">
              <a16:creationId xmlns:a16="http://schemas.microsoft.com/office/drawing/2014/main" id="{F1E7F8D5-B5F5-41E6-B60F-F2E6D435BA2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5" name="Text Box 17">
          <a:extLst>
            <a:ext uri="{FF2B5EF4-FFF2-40B4-BE49-F238E27FC236}">
              <a16:creationId xmlns:a16="http://schemas.microsoft.com/office/drawing/2014/main" id="{5DEC8BC6-EFFB-4E19-B090-428A846A07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6" name="Text Box 18">
          <a:extLst>
            <a:ext uri="{FF2B5EF4-FFF2-40B4-BE49-F238E27FC236}">
              <a16:creationId xmlns:a16="http://schemas.microsoft.com/office/drawing/2014/main" id="{FB246FDE-B469-4EDC-ADAD-A4347E2249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7" name="Text Box 19">
          <a:extLst>
            <a:ext uri="{FF2B5EF4-FFF2-40B4-BE49-F238E27FC236}">
              <a16:creationId xmlns:a16="http://schemas.microsoft.com/office/drawing/2014/main" id="{06BEA7DA-1A47-416F-87C9-2FC9623BD9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8" name="Text Box 16">
          <a:extLst>
            <a:ext uri="{FF2B5EF4-FFF2-40B4-BE49-F238E27FC236}">
              <a16:creationId xmlns:a16="http://schemas.microsoft.com/office/drawing/2014/main" id="{A90D9F03-FE35-41FB-A0AD-59E05C9725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49" name="Text Box 16">
          <a:extLst>
            <a:ext uri="{FF2B5EF4-FFF2-40B4-BE49-F238E27FC236}">
              <a16:creationId xmlns:a16="http://schemas.microsoft.com/office/drawing/2014/main" id="{ED028A5C-3290-4E9D-AF1B-DAE8C36708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0" name="Text Box 17">
          <a:extLst>
            <a:ext uri="{FF2B5EF4-FFF2-40B4-BE49-F238E27FC236}">
              <a16:creationId xmlns:a16="http://schemas.microsoft.com/office/drawing/2014/main" id="{4F4A6B00-2955-43C6-A1AF-D5141CFA6D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1" name="Text Box 18">
          <a:extLst>
            <a:ext uri="{FF2B5EF4-FFF2-40B4-BE49-F238E27FC236}">
              <a16:creationId xmlns:a16="http://schemas.microsoft.com/office/drawing/2014/main" id="{47A9C7CC-DE54-47E3-83CD-75D8D8181A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2" name="Text Box 19">
          <a:extLst>
            <a:ext uri="{FF2B5EF4-FFF2-40B4-BE49-F238E27FC236}">
              <a16:creationId xmlns:a16="http://schemas.microsoft.com/office/drawing/2014/main" id="{62248E04-127F-4544-BBB4-61D26E3A6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3" name="Text Box 16">
          <a:extLst>
            <a:ext uri="{FF2B5EF4-FFF2-40B4-BE49-F238E27FC236}">
              <a16:creationId xmlns:a16="http://schemas.microsoft.com/office/drawing/2014/main" id="{8BCBE64E-25DB-4338-A7D3-FFEBC5DE10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4" name="Text Box 17">
          <a:extLst>
            <a:ext uri="{FF2B5EF4-FFF2-40B4-BE49-F238E27FC236}">
              <a16:creationId xmlns:a16="http://schemas.microsoft.com/office/drawing/2014/main" id="{7BE2A74F-1099-4B42-82A9-FFED608B2D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5955" name="Text Box 18">
          <a:extLst>
            <a:ext uri="{FF2B5EF4-FFF2-40B4-BE49-F238E27FC236}">
              <a16:creationId xmlns:a16="http://schemas.microsoft.com/office/drawing/2014/main" id="{1BAF650F-AA45-42A5-B871-A8B0711021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6" name="Text Box 16">
          <a:extLst>
            <a:ext uri="{FF2B5EF4-FFF2-40B4-BE49-F238E27FC236}">
              <a16:creationId xmlns:a16="http://schemas.microsoft.com/office/drawing/2014/main" id="{3091C7B0-D3C3-49FA-A6A7-AC36B635ED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7" name="Text Box 17">
          <a:extLst>
            <a:ext uri="{FF2B5EF4-FFF2-40B4-BE49-F238E27FC236}">
              <a16:creationId xmlns:a16="http://schemas.microsoft.com/office/drawing/2014/main" id="{C14D77E6-07EB-4998-84B4-861027C01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8" name="Text Box 18">
          <a:extLst>
            <a:ext uri="{FF2B5EF4-FFF2-40B4-BE49-F238E27FC236}">
              <a16:creationId xmlns:a16="http://schemas.microsoft.com/office/drawing/2014/main" id="{DDEB33BB-056E-430B-90C1-6FEBD81DA8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9" name="Text Box 19">
          <a:extLst>
            <a:ext uri="{FF2B5EF4-FFF2-40B4-BE49-F238E27FC236}">
              <a16:creationId xmlns:a16="http://schemas.microsoft.com/office/drawing/2014/main" id="{0DABFE72-552D-44AA-9BB5-0F44F0B779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60" name="Text Box 16">
          <a:extLst>
            <a:ext uri="{FF2B5EF4-FFF2-40B4-BE49-F238E27FC236}">
              <a16:creationId xmlns:a16="http://schemas.microsoft.com/office/drawing/2014/main" id="{F5A6A211-ACE1-43D1-9513-94E76F046C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1" name="Text Box 16">
          <a:extLst>
            <a:ext uri="{FF2B5EF4-FFF2-40B4-BE49-F238E27FC236}">
              <a16:creationId xmlns:a16="http://schemas.microsoft.com/office/drawing/2014/main" id="{6AF484DE-EEBB-4DFE-BE4B-EC655EF94AE4}"/>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2" name="Text Box 17">
          <a:extLst>
            <a:ext uri="{FF2B5EF4-FFF2-40B4-BE49-F238E27FC236}">
              <a16:creationId xmlns:a16="http://schemas.microsoft.com/office/drawing/2014/main" id="{38708C89-D982-4C7C-B95F-9AC2D1B53C22}"/>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3" name="Text Box 18">
          <a:extLst>
            <a:ext uri="{FF2B5EF4-FFF2-40B4-BE49-F238E27FC236}">
              <a16:creationId xmlns:a16="http://schemas.microsoft.com/office/drawing/2014/main" id="{DF258D45-3399-4CE6-9C2E-1E2A2EE022C5}"/>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4" name="Text Box 19">
          <a:extLst>
            <a:ext uri="{FF2B5EF4-FFF2-40B4-BE49-F238E27FC236}">
              <a16:creationId xmlns:a16="http://schemas.microsoft.com/office/drawing/2014/main" id="{7E5A3D48-9C32-4FA7-A69D-9D335A453623}"/>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5" name="Text Box 16">
          <a:extLst>
            <a:ext uri="{FF2B5EF4-FFF2-40B4-BE49-F238E27FC236}">
              <a16:creationId xmlns:a16="http://schemas.microsoft.com/office/drawing/2014/main" id="{11684E32-08EE-41CA-B5F7-AB5A5470F91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6" name="Text Box 17">
          <a:extLst>
            <a:ext uri="{FF2B5EF4-FFF2-40B4-BE49-F238E27FC236}">
              <a16:creationId xmlns:a16="http://schemas.microsoft.com/office/drawing/2014/main" id="{F3E7CE0C-72B4-4702-9259-47B4C9A0557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7" name="Text Box 18">
          <a:extLst>
            <a:ext uri="{FF2B5EF4-FFF2-40B4-BE49-F238E27FC236}">
              <a16:creationId xmlns:a16="http://schemas.microsoft.com/office/drawing/2014/main" id="{016DE246-760B-4BA6-A639-92F3DC4D71B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8" name="Text Box 19">
          <a:extLst>
            <a:ext uri="{FF2B5EF4-FFF2-40B4-BE49-F238E27FC236}">
              <a16:creationId xmlns:a16="http://schemas.microsoft.com/office/drawing/2014/main" id="{534539F1-F5B2-4CE0-AA3E-905057040757}"/>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69" name="Text Box 16">
          <a:extLst>
            <a:ext uri="{FF2B5EF4-FFF2-40B4-BE49-F238E27FC236}">
              <a16:creationId xmlns:a16="http://schemas.microsoft.com/office/drawing/2014/main" id="{608B6EEB-B9BC-4AFB-8055-6821EFBF1E37}"/>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0" name="Text Box 17">
          <a:extLst>
            <a:ext uri="{FF2B5EF4-FFF2-40B4-BE49-F238E27FC236}">
              <a16:creationId xmlns:a16="http://schemas.microsoft.com/office/drawing/2014/main" id="{B32A066B-7529-4317-859B-6B0A213B4963}"/>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1" name="Text Box 18">
          <a:extLst>
            <a:ext uri="{FF2B5EF4-FFF2-40B4-BE49-F238E27FC236}">
              <a16:creationId xmlns:a16="http://schemas.microsoft.com/office/drawing/2014/main" id="{4299E880-2D94-44EE-A9CD-935CFBF53D1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2" name="Text Box 19">
          <a:extLst>
            <a:ext uri="{FF2B5EF4-FFF2-40B4-BE49-F238E27FC236}">
              <a16:creationId xmlns:a16="http://schemas.microsoft.com/office/drawing/2014/main" id="{D8F3CD75-0200-470C-BB1B-DD168BC70A3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25</xdr:col>
      <xdr:colOff>0</xdr:colOff>
      <xdr:row>26</xdr:row>
      <xdr:rowOff>128588</xdr:rowOff>
    </xdr:from>
    <xdr:to>
      <xdr:col>25</xdr:col>
      <xdr:colOff>0</xdr:colOff>
      <xdr:row>28</xdr:row>
      <xdr:rowOff>179293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28</xdr:row>
      <xdr:rowOff>0</xdr:rowOff>
    </xdr:from>
    <xdr:to>
      <xdr:col>25</xdr:col>
      <xdr:colOff>0</xdr:colOff>
      <xdr:row>29</xdr:row>
      <xdr:rowOff>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28575</xdr:colOff>
      <xdr:row>0</xdr:row>
      <xdr:rowOff>19050</xdr:rowOff>
    </xdr:from>
    <xdr:to>
      <xdr:col>1</xdr:col>
      <xdr:colOff>503928</xdr:colOff>
      <xdr:row>0</xdr:row>
      <xdr:rowOff>868866</xdr:rowOff>
    </xdr:to>
    <xdr:pic>
      <xdr:nvPicPr>
        <xdr:cNvPr id="4" name="Imagen 3" descr="Logotipo, nombre de la empresa&#10;&#10;El contenido generado por IA puede ser incorrecto.">
          <a:extLst>
            <a:ext uri="{FF2B5EF4-FFF2-40B4-BE49-F238E27FC236}">
              <a16:creationId xmlns:a16="http://schemas.microsoft.com/office/drawing/2014/main" id="{62A7BDCE-597B-4E2B-A95E-C35B3FB611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41" t="14185" r="5054" b="11941"/>
        <a:stretch/>
      </xdr:blipFill>
      <xdr:spPr bwMode="auto">
        <a:xfrm>
          <a:off x="28575"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1623396</xdr:colOff>
      <xdr:row>0</xdr:row>
      <xdr:rowOff>845894</xdr:rowOff>
    </xdr:to>
    <xdr:pic>
      <xdr:nvPicPr>
        <xdr:cNvPr id="2" name="Imagen 1" descr="Logotipo, nombre de la empresa&#10;&#10;El contenido generado por IA puede ser incorrecto.">
          <a:extLst>
            <a:ext uri="{FF2B5EF4-FFF2-40B4-BE49-F238E27FC236}">
              <a16:creationId xmlns:a16="http://schemas.microsoft.com/office/drawing/2014/main" id="{0448679E-C845-4DD2-89A7-49F26F4565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0</xdr:col>
      <xdr:colOff>1756746</xdr:colOff>
      <xdr:row>1</xdr:row>
      <xdr:rowOff>398219</xdr:rowOff>
    </xdr:to>
    <xdr:pic>
      <xdr:nvPicPr>
        <xdr:cNvPr id="2" name="Imagen 1" descr="Logotipo, nombre de la empresa&#10;&#10;El contenido generado por IA puede ser incorrecto.">
          <a:extLst>
            <a:ext uri="{FF2B5EF4-FFF2-40B4-BE49-F238E27FC236}">
              <a16:creationId xmlns:a16="http://schemas.microsoft.com/office/drawing/2014/main" id="{404A767D-4F00-4CA9-95B9-2C3AC6ED66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33350" y="1905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sheetData sheetId="2"/>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8:K28" totalsRowShown="0" headerRowDxfId="123" dataDxfId="122" tableBorderDxfId="121" headerRowCellStyle="Normal 2">
  <autoFilter ref="F8:K28" xr:uid="{00000000-0009-0000-0100-000001000000}"/>
  <tableColumns count="6">
    <tableColumn id="2" xr3:uid="{00000000-0010-0000-0000-000002000000}" name="TIPOLOGÍA" dataDxfId="120" dataCellStyle="Normal 2"/>
    <tableColumn id="3" xr3:uid="{00000000-0010-0000-0000-000003000000}" name="¿QUÉ? _x000a_IMPACTO" dataDxfId="119" dataCellStyle="Normal 2"/>
    <tableColumn id="4" xr3:uid="{00000000-0010-0000-0000-000004000000}" name="¿CÓMO?_x000a_CAUSA INMEDIATA _x000a_(Iniciar con la palabra _x000a_por)" dataDxfId="118" dataCellStyle="Normal 2"/>
    <tableColumn id="5" xr3:uid="{00000000-0010-0000-0000-000005000000}" name="¿PORQUÉ?_x000a_CAUSA RAÍZ_x000a_(Iniciar con _x000a_debido a/a causa de)" dataDxfId="117" dataCellStyle="Normal 2"/>
    <tableColumn id="6" xr3:uid="{00000000-0010-0000-0000-000006000000}" name="DESCRIPCIÓN DEL RIESGO" dataDxfId="116">
      <calculatedColumnFormula>(CONCATENATE(Tabla1[[#This Row],[¿QUÉ? 
IMPACTO]]," ","por",Tabla1[[#This Row],[¿CÓMO?
CAUSA INMEDIATA 
(Iniciar con la palabra 
por)]]," ","a causa de"," ",Tabla1[[#This Row],[¿PORQUÉ?
CAUSA RAÍZ
(Iniciar con 
debido a/a causa de)]]))</calculatedColumnFormula>
    </tableColumn>
    <tableColumn id="1" xr3:uid="{00000000-0010-0000-0000-000001000000}" name="SUB CAUSAS (Si aplica)" dataDxfId="115"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114" dataDxfId="113">
  <autoFilter ref="A31:E35" xr:uid="{00000000-0009-0000-0100-000006000000}"/>
  <tableColumns count="5">
    <tableColumn id="1" xr3:uid="{00000000-0010-0000-0100-000001000000}" name="Gestión" dataDxfId="112"/>
    <tableColumn id="2" xr3:uid="{00000000-0010-0000-0100-000002000000}" name="Fiscal" dataDxfId="111"/>
    <tableColumn id="3" xr3:uid="{00000000-0010-0000-0100-000003000000}" name="Seguridad_Información" dataDxfId="110"/>
    <tableColumn id="4" xr3:uid="{00000000-0010-0000-0100-000004000000}" name="Integridad_Pública_Corrupción" dataDxfId="109"/>
    <tableColumn id="5" xr3:uid="{00000000-0010-0000-0100-000005000000}" name="Integridad_Pública_LA_FT_FP" dataDxfId="10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107" dataDxfId="106">
  <autoFilter ref="A38:F47" xr:uid="{00000000-0009-0000-0100-000002000000}"/>
  <tableColumns count="6">
    <tableColumn id="1" xr3:uid="{00000000-0010-0000-0200-000001000000}" name="Ejecución_administración_de_procesos" dataDxfId="105"/>
    <tableColumn id="2" xr3:uid="{00000000-0010-0000-0200-000002000000}" name="Transacción_u_Operación_aplica_para_LA_FT_FP" dataDxfId="104"/>
    <tableColumn id="3" xr3:uid="{00000000-0010-0000-0200-000003000000}" name="Talento_Humano" dataDxfId="103"/>
    <tableColumn id="4" xr3:uid="{00000000-0010-0000-0200-000004000000}" name="Tecnología" dataDxfId="102"/>
    <tableColumn id="5" xr3:uid="{00000000-0010-0000-0200-000005000000}" name="Infraestructura" dataDxfId="101"/>
    <tableColumn id="6" xr3:uid="{00000000-0010-0000-0200-000006000000}" name="Evento_externo" dataDxfId="10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99" dataDxfId="98">
  <autoFilter ref="H37:I43" xr:uid="{00000000-0009-0000-0100-000003000000}"/>
  <tableColumns count="2">
    <tableColumn id="1" xr3:uid="{00000000-0010-0000-0300-000001000000}" name="FACTOR DE RIESGO" dataDxfId="97"/>
    <tableColumn id="2" xr3:uid="{00000000-0010-0000-0300-000002000000}" name="Descripción" dataDxfId="96"/>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opLeftCell="A40" zoomScale="90" zoomScaleNormal="90" workbookViewId="0">
      <selection activeCell="B67" sqref="B67:H67"/>
    </sheetView>
  </sheetViews>
  <sheetFormatPr baseColWidth="10" defaultColWidth="0" defaultRowHeight="14.25" zeroHeight="1" x14ac:dyDescent="0.2"/>
  <cols>
    <col min="1" max="1" width="2.85546875" style="74" customWidth="1"/>
    <col min="2" max="3" width="24.42578125" style="74" customWidth="1"/>
    <col min="4" max="4" width="16" style="74" customWidth="1"/>
    <col min="5" max="5" width="24.42578125" style="74" customWidth="1"/>
    <col min="6" max="6" width="27.42578125" style="74" customWidth="1"/>
    <col min="7" max="8" width="24.42578125" style="74" customWidth="1"/>
    <col min="9" max="9" width="4.28515625" style="74" customWidth="1"/>
    <col min="10" max="16384" width="11.42578125" style="74" hidden="1"/>
  </cols>
  <sheetData>
    <row r="1" spans="2:8" x14ac:dyDescent="0.2">
      <c r="C1" s="392" t="s">
        <v>337</v>
      </c>
      <c r="D1" s="392"/>
      <c r="E1" s="392"/>
      <c r="F1" s="392"/>
      <c r="G1" s="392"/>
    </row>
    <row r="2" spans="2:8" x14ac:dyDescent="0.2">
      <c r="C2" s="392"/>
      <c r="D2" s="392"/>
      <c r="E2" s="392"/>
      <c r="F2" s="392"/>
      <c r="G2" s="392"/>
    </row>
    <row r="3" spans="2:8" x14ac:dyDescent="0.2">
      <c r="C3" s="392"/>
      <c r="D3" s="392"/>
      <c r="E3" s="392"/>
      <c r="F3" s="392"/>
      <c r="G3" s="392"/>
    </row>
    <row r="4" spans="2:8" ht="15" thickBot="1" x14ac:dyDescent="0.25">
      <c r="C4" s="393"/>
      <c r="D4" s="393"/>
      <c r="E4" s="393"/>
      <c r="F4" s="393"/>
      <c r="G4" s="393"/>
    </row>
    <row r="5" spans="2:8" ht="18" x14ac:dyDescent="0.2">
      <c r="B5" s="394" t="s">
        <v>0</v>
      </c>
      <c r="C5" s="395"/>
      <c r="D5" s="395"/>
      <c r="E5" s="395"/>
      <c r="F5" s="395"/>
      <c r="G5" s="395"/>
      <c r="H5" s="396"/>
    </row>
    <row r="6" spans="2:8" x14ac:dyDescent="0.2">
      <c r="B6" s="75"/>
      <c r="C6" s="76"/>
      <c r="D6" s="76"/>
      <c r="E6" s="76"/>
      <c r="F6" s="76"/>
      <c r="G6" s="76"/>
      <c r="H6" s="77"/>
    </row>
    <row r="7" spans="2:8" ht="63" customHeight="1" x14ac:dyDescent="0.2">
      <c r="B7" s="397" t="s">
        <v>338</v>
      </c>
      <c r="C7" s="398"/>
      <c r="D7" s="398"/>
      <c r="E7" s="398"/>
      <c r="F7" s="398"/>
      <c r="G7" s="398"/>
      <c r="H7" s="399"/>
    </row>
    <row r="8" spans="2:8" ht="60.75" customHeight="1" x14ac:dyDescent="0.2">
      <c r="B8" s="400"/>
      <c r="C8" s="401"/>
      <c r="D8" s="401"/>
      <c r="E8" s="401"/>
      <c r="F8" s="401"/>
      <c r="G8" s="401"/>
      <c r="H8" s="402"/>
    </row>
    <row r="9" spans="2:8" x14ac:dyDescent="0.2">
      <c r="B9" s="403" t="s">
        <v>1</v>
      </c>
      <c r="C9" s="404"/>
      <c r="D9" s="404"/>
      <c r="E9" s="404"/>
      <c r="F9" s="404"/>
      <c r="G9" s="404"/>
      <c r="H9" s="405"/>
    </row>
    <row r="10" spans="2:8" ht="127.5" customHeight="1" x14ac:dyDescent="0.2">
      <c r="B10" s="406" t="s">
        <v>339</v>
      </c>
      <c r="C10" s="407"/>
      <c r="D10" s="407"/>
      <c r="E10" s="407"/>
      <c r="F10" s="407"/>
      <c r="G10" s="407"/>
      <c r="H10" s="408"/>
    </row>
    <row r="11" spans="2:8" x14ac:dyDescent="0.2">
      <c r="B11" s="79"/>
      <c r="C11" s="80"/>
      <c r="D11" s="80"/>
      <c r="E11" s="80"/>
      <c r="F11" s="80"/>
      <c r="G11" s="80"/>
      <c r="H11" s="81"/>
    </row>
    <row r="12" spans="2:8" ht="30.75" customHeight="1" x14ac:dyDescent="0.2">
      <c r="B12" s="409" t="s">
        <v>336</v>
      </c>
      <c r="C12" s="410"/>
      <c r="D12" s="410"/>
      <c r="E12" s="410"/>
      <c r="F12" s="410"/>
      <c r="G12" s="410"/>
      <c r="H12" s="411"/>
    </row>
    <row r="13" spans="2:8" s="82" customFormat="1" ht="20.45" customHeight="1" x14ac:dyDescent="0.2">
      <c r="B13" s="414"/>
      <c r="C13" s="415"/>
      <c r="D13" s="415"/>
      <c r="E13" s="415"/>
      <c r="F13" s="415"/>
      <c r="G13" s="415"/>
      <c r="H13" s="416"/>
    </row>
    <row r="14" spans="2:8" ht="20.45" customHeight="1" x14ac:dyDescent="0.2">
      <c r="B14" s="403" t="s">
        <v>2</v>
      </c>
      <c r="C14" s="412"/>
      <c r="D14" s="412"/>
      <c r="E14" s="412"/>
      <c r="F14" s="412"/>
      <c r="G14" s="412"/>
      <c r="H14" s="413"/>
    </row>
    <row r="15" spans="2:8" ht="9" customHeight="1" x14ac:dyDescent="0.2">
      <c r="B15" s="403"/>
      <c r="C15" s="412"/>
      <c r="D15" s="412"/>
      <c r="E15" s="412"/>
      <c r="F15" s="412"/>
      <c r="G15" s="412"/>
      <c r="H15" s="413"/>
    </row>
    <row r="16" spans="2:8" x14ac:dyDescent="0.2">
      <c r="B16" s="403" t="s">
        <v>3</v>
      </c>
      <c r="C16" s="412"/>
      <c r="D16" s="412"/>
      <c r="E16" s="412"/>
      <c r="F16" s="412"/>
      <c r="G16" s="412"/>
      <c r="H16" s="413"/>
    </row>
    <row r="17" spans="2:8" x14ac:dyDescent="0.2">
      <c r="B17" s="78"/>
      <c r="C17" s="83"/>
      <c r="D17" s="83"/>
      <c r="E17" s="83"/>
      <c r="F17" s="83"/>
      <c r="G17" s="83"/>
      <c r="H17" s="84"/>
    </row>
    <row r="18" spans="2:8" ht="18.75" customHeight="1" x14ac:dyDescent="0.2">
      <c r="B18" s="403" t="s">
        <v>340</v>
      </c>
      <c r="C18" s="412"/>
      <c r="D18" s="412"/>
      <c r="E18" s="412"/>
      <c r="F18" s="412"/>
      <c r="G18" s="412"/>
      <c r="H18" s="413"/>
    </row>
    <row r="19" spans="2:8" ht="18.75" customHeight="1" x14ac:dyDescent="0.2">
      <c r="B19" s="78"/>
      <c r="C19" s="83"/>
      <c r="D19" s="83"/>
      <c r="E19" s="83"/>
      <c r="F19" s="83"/>
      <c r="G19" s="83"/>
      <c r="H19" s="84"/>
    </row>
    <row r="20" spans="2:8" ht="18.75" customHeight="1" x14ac:dyDescent="0.2">
      <c r="B20" s="403" t="s">
        <v>341</v>
      </c>
      <c r="C20" s="412"/>
      <c r="D20" s="412"/>
      <c r="E20" s="412"/>
      <c r="F20" s="412"/>
      <c r="G20" s="412"/>
      <c r="H20" s="413"/>
    </row>
    <row r="21" spans="2:8" ht="18.75" customHeight="1" thickBot="1" x14ac:dyDescent="0.25">
      <c r="B21" s="85"/>
      <c r="C21" s="86"/>
      <c r="D21" s="86"/>
      <c r="E21" s="86"/>
      <c r="F21" s="86"/>
      <c r="G21" s="86"/>
      <c r="H21" s="87"/>
    </row>
    <row r="22" spans="2:8" ht="15" thickTop="1" x14ac:dyDescent="0.2">
      <c r="B22" s="88"/>
      <c r="C22" s="425" t="s">
        <v>4</v>
      </c>
      <c r="D22" s="426"/>
      <c r="E22" s="427" t="s">
        <v>5</v>
      </c>
      <c r="F22" s="428"/>
      <c r="G22" s="89"/>
      <c r="H22" s="90"/>
    </row>
    <row r="23" spans="2:8" ht="35.25" customHeight="1" x14ac:dyDescent="0.2">
      <c r="B23" s="88"/>
      <c r="C23" s="417" t="s">
        <v>6</v>
      </c>
      <c r="D23" s="418"/>
      <c r="E23" s="419" t="s">
        <v>7</v>
      </c>
      <c r="F23" s="420"/>
      <c r="G23" s="89"/>
      <c r="H23" s="90"/>
    </row>
    <row r="24" spans="2:8" ht="17.25" customHeight="1" x14ac:dyDescent="0.2">
      <c r="B24" s="88"/>
      <c r="C24" s="417" t="s">
        <v>8</v>
      </c>
      <c r="D24" s="418"/>
      <c r="E24" s="419" t="s">
        <v>9</v>
      </c>
      <c r="F24" s="420"/>
      <c r="G24" s="89"/>
      <c r="H24" s="90"/>
    </row>
    <row r="25" spans="2:8" ht="50.25" customHeight="1" x14ac:dyDescent="0.2">
      <c r="B25" s="88"/>
      <c r="C25" s="417" t="s">
        <v>10</v>
      </c>
      <c r="D25" s="418"/>
      <c r="E25" s="419" t="s">
        <v>11</v>
      </c>
      <c r="F25" s="420"/>
      <c r="G25" s="89"/>
      <c r="H25" s="90"/>
    </row>
    <row r="26" spans="2:8" ht="42" customHeight="1" x14ac:dyDescent="0.2">
      <c r="B26" s="88"/>
      <c r="C26" s="417" t="s">
        <v>12</v>
      </c>
      <c r="D26" s="418"/>
      <c r="E26" s="419" t="s">
        <v>13</v>
      </c>
      <c r="F26" s="420"/>
      <c r="G26" s="89"/>
      <c r="H26" s="90"/>
    </row>
    <row r="27" spans="2:8" ht="77.25" customHeight="1" x14ac:dyDescent="0.2">
      <c r="B27" s="88"/>
      <c r="C27" s="417" t="s">
        <v>14</v>
      </c>
      <c r="D27" s="418"/>
      <c r="E27" s="419" t="s">
        <v>322</v>
      </c>
      <c r="F27" s="420"/>
      <c r="G27" s="89"/>
      <c r="H27" s="90"/>
    </row>
    <row r="28" spans="2:8" ht="69.75" customHeight="1" x14ac:dyDescent="0.2">
      <c r="B28" s="88"/>
      <c r="C28" s="423" t="s">
        <v>15</v>
      </c>
      <c r="D28" s="424"/>
      <c r="E28" s="421" t="s">
        <v>16</v>
      </c>
      <c r="F28" s="422"/>
      <c r="G28" s="89"/>
      <c r="H28" s="90"/>
    </row>
    <row r="29" spans="2:8" ht="69.75" customHeight="1" x14ac:dyDescent="0.2">
      <c r="B29" s="88"/>
      <c r="C29" s="423" t="s">
        <v>17</v>
      </c>
      <c r="D29" s="424"/>
      <c r="E29" s="421" t="s">
        <v>342</v>
      </c>
      <c r="F29" s="422"/>
      <c r="G29" s="89"/>
      <c r="H29" s="90"/>
    </row>
    <row r="30" spans="2:8" ht="69.75" customHeight="1" x14ac:dyDescent="0.2">
      <c r="B30" s="88"/>
      <c r="C30" s="423" t="s">
        <v>18</v>
      </c>
      <c r="D30" s="424"/>
      <c r="E30" s="421" t="s">
        <v>343</v>
      </c>
      <c r="F30" s="422"/>
      <c r="G30" s="89"/>
      <c r="H30" s="90"/>
    </row>
    <row r="31" spans="2:8" ht="111.75" customHeight="1" x14ac:dyDescent="0.2">
      <c r="B31" s="88"/>
      <c r="C31" s="423" t="s">
        <v>19</v>
      </c>
      <c r="D31" s="424"/>
      <c r="E31" s="421" t="s">
        <v>344</v>
      </c>
      <c r="F31" s="422"/>
      <c r="G31" s="89"/>
      <c r="H31" s="90"/>
    </row>
    <row r="32" spans="2:8" ht="121.5" customHeight="1" x14ac:dyDescent="0.2">
      <c r="B32" s="88"/>
      <c r="C32" s="423" t="s">
        <v>20</v>
      </c>
      <c r="D32" s="424"/>
      <c r="E32" s="421" t="s">
        <v>21</v>
      </c>
      <c r="F32" s="422"/>
      <c r="G32" s="89"/>
      <c r="H32" s="90"/>
    </row>
    <row r="33" spans="2:8" ht="42.75" customHeight="1" x14ac:dyDescent="0.2">
      <c r="B33" s="88"/>
      <c r="C33" s="423" t="s">
        <v>324</v>
      </c>
      <c r="D33" s="424"/>
      <c r="E33" s="421" t="s">
        <v>325</v>
      </c>
      <c r="F33" s="422"/>
      <c r="G33" s="89"/>
      <c r="H33" s="90"/>
    </row>
    <row r="34" spans="2:8" ht="69.75" customHeight="1" x14ac:dyDescent="0.2">
      <c r="B34" s="88"/>
      <c r="C34" s="423" t="s">
        <v>326</v>
      </c>
      <c r="D34" s="424"/>
      <c r="E34" s="421" t="s">
        <v>327</v>
      </c>
      <c r="F34" s="422"/>
      <c r="G34" s="89"/>
      <c r="H34" s="90"/>
    </row>
    <row r="35" spans="2:8" x14ac:dyDescent="0.2">
      <c r="B35" s="88"/>
      <c r="C35" s="91"/>
      <c r="D35" s="91"/>
      <c r="E35" s="92"/>
      <c r="F35" s="92"/>
      <c r="G35" s="89"/>
      <c r="H35" s="90"/>
    </row>
    <row r="36" spans="2:8" x14ac:dyDescent="0.2">
      <c r="B36" s="403" t="s">
        <v>22</v>
      </c>
      <c r="C36" s="412"/>
      <c r="D36" s="412"/>
      <c r="E36" s="412"/>
      <c r="F36" s="412"/>
      <c r="G36" s="412"/>
      <c r="H36" s="413"/>
    </row>
    <row r="37" spans="2:8" ht="14.45" customHeight="1" thickBot="1" x14ac:dyDescent="0.25">
      <c r="B37" s="93"/>
      <c r="C37" s="94"/>
      <c r="D37" s="94"/>
      <c r="E37" s="94"/>
      <c r="F37" s="94"/>
      <c r="G37" s="94"/>
      <c r="H37" s="95"/>
    </row>
    <row r="38" spans="2:8" ht="14.45" customHeight="1" thickTop="1" x14ac:dyDescent="0.2">
      <c r="B38" s="93"/>
      <c r="C38" s="429" t="s">
        <v>4</v>
      </c>
      <c r="D38" s="430"/>
      <c r="E38" s="431" t="s">
        <v>5</v>
      </c>
      <c r="F38" s="432"/>
      <c r="G38" s="94"/>
      <c r="H38" s="95"/>
    </row>
    <row r="39" spans="2:8" ht="126" customHeight="1" x14ac:dyDescent="0.2">
      <c r="B39" s="93"/>
      <c r="C39" s="423" t="s">
        <v>23</v>
      </c>
      <c r="D39" s="424"/>
      <c r="E39" s="421" t="s">
        <v>345</v>
      </c>
      <c r="F39" s="422"/>
      <c r="G39" s="94"/>
      <c r="H39" s="95"/>
    </row>
    <row r="40" spans="2:8" ht="53.45" customHeight="1" x14ac:dyDescent="0.2">
      <c r="B40" s="93"/>
      <c r="C40" s="423" t="s">
        <v>24</v>
      </c>
      <c r="D40" s="424"/>
      <c r="E40" s="421" t="s">
        <v>25</v>
      </c>
      <c r="F40" s="422"/>
      <c r="G40" s="94"/>
      <c r="H40" s="95"/>
    </row>
    <row r="41" spans="2:8" ht="54" customHeight="1" x14ac:dyDescent="0.2">
      <c r="B41" s="93"/>
      <c r="C41" s="423" t="s">
        <v>26</v>
      </c>
      <c r="D41" s="424"/>
      <c r="E41" s="421" t="s">
        <v>27</v>
      </c>
      <c r="F41" s="422"/>
      <c r="G41" s="94"/>
      <c r="H41" s="95"/>
    </row>
    <row r="42" spans="2:8" ht="32.450000000000003" customHeight="1" x14ac:dyDescent="0.2">
      <c r="B42" s="93"/>
      <c r="C42" s="423" t="s">
        <v>28</v>
      </c>
      <c r="D42" s="424"/>
      <c r="E42" s="421" t="s">
        <v>29</v>
      </c>
      <c r="F42" s="422"/>
      <c r="G42" s="94"/>
      <c r="H42" s="95"/>
    </row>
    <row r="43" spans="2:8" x14ac:dyDescent="0.2">
      <c r="B43" s="93"/>
      <c r="C43" s="94"/>
      <c r="D43" s="94"/>
      <c r="E43" s="94"/>
      <c r="F43" s="94"/>
      <c r="G43" s="94"/>
      <c r="H43" s="95"/>
    </row>
    <row r="44" spans="2:8" ht="18.75" customHeight="1" x14ac:dyDescent="0.2">
      <c r="B44" s="448" t="s">
        <v>346</v>
      </c>
      <c r="C44" s="449"/>
      <c r="D44" s="449"/>
      <c r="E44" s="449"/>
      <c r="F44" s="449"/>
      <c r="G44" s="449"/>
      <c r="H44" s="450"/>
    </row>
    <row r="45" spans="2:8" ht="18.75" customHeight="1" x14ac:dyDescent="0.2">
      <c r="B45" s="96"/>
      <c r="C45" s="97"/>
      <c r="D45" s="97"/>
      <c r="E45" s="97"/>
      <c r="F45" s="97"/>
      <c r="G45" s="97"/>
      <c r="H45" s="98"/>
    </row>
    <row r="46" spans="2:8" ht="65.25" customHeight="1" x14ac:dyDescent="0.2">
      <c r="B46" s="433" t="s">
        <v>347</v>
      </c>
      <c r="C46" s="434"/>
      <c r="D46" s="434"/>
      <c r="E46" s="434"/>
      <c r="F46" s="434"/>
      <c r="G46" s="434"/>
      <c r="H46" s="435"/>
    </row>
    <row r="47" spans="2:8" ht="18.75" customHeight="1" thickBot="1" x14ac:dyDescent="0.25">
      <c r="B47" s="85"/>
      <c r="C47" s="86"/>
      <c r="D47" s="86"/>
      <c r="E47" s="86"/>
      <c r="F47" s="86"/>
      <c r="G47" s="86"/>
      <c r="H47" s="87"/>
    </row>
    <row r="48" spans="2:8" ht="18.75" customHeight="1" thickTop="1" x14ac:dyDescent="0.2">
      <c r="B48" s="85"/>
      <c r="C48" s="439" t="s">
        <v>4</v>
      </c>
      <c r="D48" s="440"/>
      <c r="E48" s="441" t="s">
        <v>5</v>
      </c>
      <c r="F48" s="442"/>
      <c r="G48" s="86"/>
      <c r="H48" s="87"/>
    </row>
    <row r="49" spans="2:8" ht="62.25" customHeight="1" x14ac:dyDescent="0.2">
      <c r="B49" s="85"/>
      <c r="C49" s="443" t="s">
        <v>30</v>
      </c>
      <c r="D49" s="444"/>
      <c r="E49" s="421" t="s">
        <v>348</v>
      </c>
      <c r="F49" s="422"/>
      <c r="G49" s="86"/>
      <c r="H49" s="87"/>
    </row>
    <row r="50" spans="2:8" ht="54" customHeight="1" x14ac:dyDescent="0.2">
      <c r="B50" s="85"/>
      <c r="C50" s="443" t="s">
        <v>31</v>
      </c>
      <c r="D50" s="444"/>
      <c r="E50" s="421" t="s">
        <v>32</v>
      </c>
      <c r="F50" s="422"/>
      <c r="G50" s="86"/>
      <c r="H50" s="87"/>
    </row>
    <row r="51" spans="2:8" ht="64.5" customHeight="1" x14ac:dyDescent="0.2">
      <c r="B51" s="85"/>
      <c r="C51" s="443" t="s">
        <v>33</v>
      </c>
      <c r="D51" s="444"/>
      <c r="E51" s="421" t="s">
        <v>34</v>
      </c>
      <c r="F51" s="422"/>
      <c r="G51" s="86"/>
      <c r="H51" s="87"/>
    </row>
    <row r="52" spans="2:8" ht="66" customHeight="1" x14ac:dyDescent="0.2">
      <c r="B52" s="85"/>
      <c r="C52" s="443" t="s">
        <v>35</v>
      </c>
      <c r="D52" s="444"/>
      <c r="E52" s="421" t="s">
        <v>34</v>
      </c>
      <c r="F52" s="422"/>
      <c r="G52" s="86"/>
      <c r="H52" s="87"/>
    </row>
    <row r="53" spans="2:8" ht="48.75" customHeight="1" x14ac:dyDescent="0.2">
      <c r="B53" s="85"/>
      <c r="C53" s="443" t="s">
        <v>36</v>
      </c>
      <c r="D53" s="444"/>
      <c r="E53" s="421" t="s">
        <v>37</v>
      </c>
      <c r="F53" s="422"/>
      <c r="G53" s="86"/>
      <c r="H53" s="87"/>
    </row>
    <row r="54" spans="2:8" ht="49.5" customHeight="1" x14ac:dyDescent="0.2">
      <c r="B54" s="85"/>
      <c r="C54" s="443" t="s">
        <v>38</v>
      </c>
      <c r="D54" s="444"/>
      <c r="E54" s="421" t="s">
        <v>328</v>
      </c>
      <c r="F54" s="422"/>
      <c r="G54" s="86"/>
      <c r="H54" s="87"/>
    </row>
    <row r="55" spans="2:8" ht="116.25" customHeight="1" x14ac:dyDescent="0.2">
      <c r="B55" s="85"/>
      <c r="C55" s="443" t="s">
        <v>329</v>
      </c>
      <c r="D55" s="444"/>
      <c r="E55" s="421" t="s">
        <v>349</v>
      </c>
      <c r="F55" s="422"/>
      <c r="G55" s="86"/>
      <c r="H55" s="87"/>
    </row>
    <row r="56" spans="2:8" ht="29.45" customHeight="1" x14ac:dyDescent="0.2">
      <c r="B56" s="85"/>
      <c r="C56" s="443" t="s">
        <v>39</v>
      </c>
      <c r="D56" s="444"/>
      <c r="E56" s="421" t="s">
        <v>40</v>
      </c>
      <c r="F56" s="422"/>
      <c r="G56" s="86"/>
      <c r="H56" s="87"/>
    </row>
    <row r="57" spans="2:8" ht="58.5" customHeight="1" x14ac:dyDescent="0.2">
      <c r="B57" s="85"/>
      <c r="C57" s="443" t="s">
        <v>41</v>
      </c>
      <c r="D57" s="444"/>
      <c r="E57" s="421" t="s">
        <v>330</v>
      </c>
      <c r="F57" s="422"/>
      <c r="G57" s="86"/>
      <c r="H57" s="87"/>
    </row>
    <row r="58" spans="2:8" ht="54.75" customHeight="1" x14ac:dyDescent="0.2">
      <c r="B58" s="85"/>
      <c r="C58" s="443" t="s">
        <v>42</v>
      </c>
      <c r="D58" s="444"/>
      <c r="E58" s="421" t="s">
        <v>331</v>
      </c>
      <c r="F58" s="422"/>
      <c r="G58" s="86"/>
      <c r="H58" s="87"/>
    </row>
    <row r="59" spans="2:8" ht="18.75" customHeight="1" x14ac:dyDescent="0.2">
      <c r="B59" s="85"/>
      <c r="C59" s="86"/>
      <c r="D59" s="86"/>
      <c r="E59" s="86"/>
      <c r="F59" s="86"/>
      <c r="G59" s="86"/>
      <c r="H59" s="87"/>
    </row>
    <row r="60" spans="2:8" ht="18.75" customHeight="1" x14ac:dyDescent="0.2">
      <c r="B60" s="445" t="s">
        <v>350</v>
      </c>
      <c r="C60" s="446"/>
      <c r="D60" s="446"/>
      <c r="E60" s="446"/>
      <c r="F60" s="446"/>
      <c r="G60" s="446"/>
      <c r="H60" s="447"/>
    </row>
    <row r="61" spans="2:8" ht="18.75" customHeight="1" x14ac:dyDescent="0.2">
      <c r="B61" s="85"/>
      <c r="C61" s="86"/>
      <c r="D61" s="86"/>
      <c r="E61" s="86"/>
      <c r="F61" s="86"/>
      <c r="G61" s="86"/>
      <c r="H61" s="87"/>
    </row>
    <row r="62" spans="2:8" ht="48.75" customHeight="1" x14ac:dyDescent="0.2">
      <c r="B62" s="436" t="s">
        <v>351</v>
      </c>
      <c r="C62" s="437"/>
      <c r="D62" s="437"/>
      <c r="E62" s="437"/>
      <c r="F62" s="437"/>
      <c r="G62" s="437"/>
      <c r="H62" s="438"/>
    </row>
    <row r="63" spans="2:8" ht="18.75" customHeight="1" x14ac:dyDescent="0.2">
      <c r="B63" s="78"/>
      <c r="C63" s="83"/>
      <c r="D63" s="83"/>
      <c r="E63" s="83"/>
      <c r="F63" s="83"/>
      <c r="G63" s="83"/>
      <c r="H63" s="84"/>
    </row>
    <row r="64" spans="2:8" ht="33" customHeight="1" x14ac:dyDescent="0.2">
      <c r="B64" s="403" t="s">
        <v>352</v>
      </c>
      <c r="C64" s="412"/>
      <c r="D64" s="412"/>
      <c r="E64" s="412"/>
      <c r="F64" s="412"/>
      <c r="G64" s="412"/>
      <c r="H64" s="413"/>
    </row>
    <row r="65" spans="2:8" ht="42" customHeight="1" x14ac:dyDescent="0.2">
      <c r="B65" s="436" t="s">
        <v>353</v>
      </c>
      <c r="C65" s="437"/>
      <c r="D65" s="437"/>
      <c r="E65" s="437"/>
      <c r="F65" s="437"/>
      <c r="G65" s="437"/>
      <c r="H65" s="438"/>
    </row>
    <row r="66" spans="2:8" ht="18.75" customHeight="1" x14ac:dyDescent="0.2">
      <c r="B66" s="99"/>
      <c r="C66" s="100"/>
      <c r="D66" s="100"/>
      <c r="E66" s="100"/>
      <c r="F66" s="100"/>
      <c r="G66" s="100"/>
      <c r="H66" s="101"/>
    </row>
    <row r="67" spans="2:8" ht="54.75" customHeight="1" x14ac:dyDescent="0.2">
      <c r="B67" s="436" t="s">
        <v>354</v>
      </c>
      <c r="C67" s="437"/>
      <c r="D67" s="437"/>
      <c r="E67" s="437"/>
      <c r="F67" s="437"/>
      <c r="G67" s="437"/>
      <c r="H67" s="438"/>
    </row>
    <row r="68" spans="2:8" ht="15" thickBot="1" x14ac:dyDescent="0.25">
      <c r="B68" s="102"/>
      <c r="C68" s="103"/>
      <c r="D68" s="103"/>
      <c r="E68" s="103"/>
      <c r="F68" s="103"/>
      <c r="G68" s="103"/>
      <c r="H68" s="104"/>
    </row>
    <row r="69" spans="2:8" x14ac:dyDescent="0.2"/>
    <row r="70" spans="2:8" x14ac:dyDescent="0.2"/>
    <row r="71" spans="2:8" x14ac:dyDescent="0.2"/>
    <row r="72" spans="2:8" x14ac:dyDescent="0.2"/>
    <row r="73" spans="2:8" x14ac:dyDescent="0.2"/>
    <row r="74" spans="2:8" x14ac:dyDescent="0.2"/>
    <row r="75" spans="2:8" x14ac:dyDescent="0.2"/>
    <row r="76" spans="2:8" x14ac:dyDescent="0.2"/>
    <row r="77" spans="2:8" x14ac:dyDescent="0.2"/>
    <row r="78" spans="2:8" x14ac:dyDescent="0.2"/>
    <row r="79" spans="2:8" x14ac:dyDescent="0.2"/>
    <row r="80" spans="2:8" x14ac:dyDescent="0.2"/>
    <row r="81" s="74" customFormat="1" x14ac:dyDescent="0.2"/>
    <row r="82" s="74" customFormat="1" x14ac:dyDescent="0.2"/>
    <row r="83" s="74" customFormat="1" x14ac:dyDescent="0.2"/>
    <row r="84" s="74" customFormat="1" x14ac:dyDescent="0.2"/>
    <row r="85" s="74" customFormat="1" x14ac:dyDescent="0.2"/>
    <row r="86" s="74" customFormat="1" x14ac:dyDescent="0.2"/>
    <row r="87" s="74" customFormat="1" x14ac:dyDescent="0.2"/>
    <row r="88" s="74" customFormat="1" x14ac:dyDescent="0.2"/>
    <row r="89" s="74" customFormat="1" x14ac:dyDescent="0.2"/>
    <row r="90" s="74" customFormat="1" x14ac:dyDescent="0.2"/>
    <row r="91" s="74" customFormat="1" x14ac:dyDescent="0.2"/>
    <row r="92" s="74" customFormat="1" x14ac:dyDescent="0.2"/>
    <row r="93" s="74" customFormat="1" x14ac:dyDescent="0.2"/>
    <row r="94" s="74" customFormat="1" x14ac:dyDescent="0.2"/>
    <row r="95" s="74" customFormat="1" x14ac:dyDescent="0.2"/>
    <row r="96" s="74" customFormat="1" x14ac:dyDescent="0.2"/>
    <row r="97" s="74" customFormat="1" x14ac:dyDescent="0.2"/>
    <row r="98" s="74" customFormat="1" x14ac:dyDescent="0.2"/>
    <row r="99" s="74" customFormat="1" x14ac:dyDescent="0.2"/>
    <row r="100" s="74" customFormat="1" x14ac:dyDescent="0.2"/>
    <row r="101" s="74" customFormat="1" x14ac:dyDescent="0.2"/>
    <row r="102" s="74" customFormat="1" x14ac:dyDescent="0.2"/>
    <row r="103" s="74" customFormat="1" x14ac:dyDescent="0.2"/>
    <row r="104" s="74" customFormat="1" x14ac:dyDescent="0.2"/>
    <row r="105" s="74" customFormat="1" x14ac:dyDescent="0.2"/>
    <row r="106" s="74" customFormat="1" x14ac:dyDescent="0.2"/>
    <row r="107" s="74" customFormat="1" x14ac:dyDescent="0.2"/>
    <row r="108" s="74" customFormat="1" x14ac:dyDescent="0.2"/>
    <row r="109" s="74" customFormat="1" x14ac:dyDescent="0.2"/>
    <row r="110" s="74" customFormat="1" x14ac:dyDescent="0.2"/>
    <row r="111" s="74" customFormat="1" x14ac:dyDescent="0.2"/>
    <row r="112" s="74" customFormat="1" x14ac:dyDescent="0.2"/>
    <row r="113" s="74" customFormat="1" x14ac:dyDescent="0.2"/>
    <row r="114" s="74" customFormat="1" x14ac:dyDescent="0.2"/>
    <row r="115" s="74" customFormat="1" x14ac:dyDescent="0.2"/>
    <row r="116" s="74" customFormat="1" x14ac:dyDescent="0.2"/>
    <row r="117" s="74" customFormat="1" x14ac:dyDescent="0.2"/>
    <row r="118" s="74" customFormat="1" x14ac:dyDescent="0.2"/>
    <row r="119" s="74" customFormat="1" x14ac:dyDescent="0.2"/>
    <row r="120" s="74" customFormat="1" x14ac:dyDescent="0.2"/>
    <row r="121" s="74" customFormat="1" x14ac:dyDescent="0.2"/>
    <row r="122" s="74" customFormat="1" x14ac:dyDescent="0.2"/>
    <row r="123" s="74" customFormat="1" x14ac:dyDescent="0.2"/>
    <row r="124" s="74" customFormat="1" x14ac:dyDescent="0.2"/>
    <row r="125" s="74" customFormat="1" x14ac:dyDescent="0.2"/>
    <row r="126" s="74" customFormat="1" x14ac:dyDescent="0.2"/>
    <row r="127" s="74" customFormat="1" x14ac:dyDescent="0.2"/>
    <row r="128" s="74" customFormat="1" x14ac:dyDescent="0.2"/>
    <row r="129" s="74" customFormat="1" x14ac:dyDescent="0.2"/>
    <row r="130" s="74" customFormat="1" x14ac:dyDescent="0.2"/>
    <row r="131" s="74" customFormat="1" x14ac:dyDescent="0.2"/>
    <row r="132" s="74" customFormat="1" x14ac:dyDescent="0.2"/>
  </sheetData>
  <sheetProtection formatCells="0" formatColumns="0" formatRows="0"/>
  <mergeCells count="78">
    <mergeCell ref="B67:H67"/>
    <mergeCell ref="C40:D40"/>
    <mergeCell ref="E40:F40"/>
    <mergeCell ref="B44:H44"/>
    <mergeCell ref="C51:D51"/>
    <mergeCell ref="E51:F51"/>
    <mergeCell ref="C52:D52"/>
    <mergeCell ref="E52:F52"/>
    <mergeCell ref="C53:D53"/>
    <mergeCell ref="E53:F53"/>
    <mergeCell ref="C57:D57"/>
    <mergeCell ref="E57:F57"/>
    <mergeCell ref="C58:D58"/>
    <mergeCell ref="E58:F58"/>
    <mergeCell ref="C54:D54"/>
    <mergeCell ref="C56:D56"/>
    <mergeCell ref="E56:F56"/>
    <mergeCell ref="B65:H65"/>
    <mergeCell ref="C48:D48"/>
    <mergeCell ref="E48:F48"/>
    <mergeCell ref="C49:D49"/>
    <mergeCell ref="E49:F49"/>
    <mergeCell ref="C55:D55"/>
    <mergeCell ref="E55:F55"/>
    <mergeCell ref="C50:D50"/>
    <mergeCell ref="E50:F50"/>
    <mergeCell ref="B60:H60"/>
    <mergeCell ref="B62:H62"/>
    <mergeCell ref="B64:H64"/>
    <mergeCell ref="C41:D41"/>
    <mergeCell ref="E41:F41"/>
    <mergeCell ref="C42:D42"/>
    <mergeCell ref="E42:F42"/>
    <mergeCell ref="E54:F54"/>
    <mergeCell ref="B46:H46"/>
    <mergeCell ref="C32:D32"/>
    <mergeCell ref="E32:F32"/>
    <mergeCell ref="C33:D33"/>
    <mergeCell ref="E33:F33"/>
    <mergeCell ref="C34:D34"/>
    <mergeCell ref="E34:F34"/>
    <mergeCell ref="C39:D39"/>
    <mergeCell ref="E39:F39"/>
    <mergeCell ref="C38:D38"/>
    <mergeCell ref="E38:F38"/>
    <mergeCell ref="B36:H36"/>
    <mergeCell ref="C22:D22"/>
    <mergeCell ref="E22:F22"/>
    <mergeCell ref="C23:D23"/>
    <mergeCell ref="E23:F23"/>
    <mergeCell ref="C24:D24"/>
    <mergeCell ref="E24:F24"/>
    <mergeCell ref="C25:D25"/>
    <mergeCell ref="E25:F25"/>
    <mergeCell ref="E31:F31"/>
    <mergeCell ref="C30:D30"/>
    <mergeCell ref="E30:F30"/>
    <mergeCell ref="C29:D29"/>
    <mergeCell ref="E29:F29"/>
    <mergeCell ref="C28:D28"/>
    <mergeCell ref="C26:D26"/>
    <mergeCell ref="E26:F26"/>
    <mergeCell ref="C31:D31"/>
    <mergeCell ref="E28:F28"/>
    <mergeCell ref="C27:D27"/>
    <mergeCell ref="E27:F27"/>
    <mergeCell ref="B12:H12"/>
    <mergeCell ref="B16:H16"/>
    <mergeCell ref="B18:H18"/>
    <mergeCell ref="B14:H14"/>
    <mergeCell ref="B20:H20"/>
    <mergeCell ref="B15:H15"/>
    <mergeCell ref="B13:H13"/>
    <mergeCell ref="C1:G4"/>
    <mergeCell ref="B5:H5"/>
    <mergeCell ref="B7:H8"/>
    <mergeCell ref="B9:H9"/>
    <mergeCell ref="B10:H10"/>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3"/>
  <sheetViews>
    <sheetView showGridLines="0" zoomScale="85" zoomScaleNormal="85" workbookViewId="0">
      <selection activeCell="B20" sqref="B20"/>
    </sheetView>
  </sheetViews>
  <sheetFormatPr baseColWidth="10" defaultColWidth="0" defaultRowHeight="15" zeroHeight="1" x14ac:dyDescent="0.25"/>
  <cols>
    <col min="1" max="1" width="30.5703125" customWidth="1"/>
    <col min="2" max="2" width="29.42578125" customWidth="1"/>
    <col min="3" max="3" width="10.85546875" customWidth="1"/>
    <col min="4" max="4" width="33.7109375" customWidth="1"/>
    <col min="5" max="5" width="10.85546875" customWidth="1"/>
    <col min="6" max="6" width="14.42578125" customWidth="1"/>
    <col min="7" max="12" width="10.85546875" customWidth="1"/>
    <col min="13" max="16384" width="10.85546875" hidden="1"/>
  </cols>
  <sheetData>
    <row r="1" spans="1:12" s="1" customFormat="1" ht="66.75" customHeight="1" x14ac:dyDescent="0.2">
      <c r="A1" s="584" t="str">
        <f>+'2 CONTEXTO E IDENTIFICACIÓN'!A1</f>
        <v>FORMATO MAPA DE RIESGOS
PROCESO: DIRECCIONAMIENTO ESTRATÉGICO
Versión: 01 Fecha: 04/03/2026 Código:  DET-F-52</v>
      </c>
      <c r="B1" s="585"/>
      <c r="C1" s="585"/>
      <c r="D1" s="585"/>
      <c r="E1" s="585"/>
      <c r="F1" s="585"/>
      <c r="G1" s="585"/>
      <c r="H1" s="585"/>
      <c r="I1" s="585"/>
      <c r="J1" s="585"/>
      <c r="K1" s="585"/>
      <c r="L1" s="585"/>
    </row>
    <row r="2" spans="1:12" s="1" customFormat="1" ht="37.5" customHeight="1" x14ac:dyDescent="0.2">
      <c r="A2" s="581" t="str">
        <f>+'2 CONTEXTO E IDENTIFICACIÓN'!A2</f>
        <v>VERSIÓN:</v>
      </c>
      <c r="B2" s="582"/>
      <c r="C2" s="583"/>
      <c r="D2" s="6">
        <f>'2 CONTEXTO E IDENTIFICACIÓN'!B2</f>
        <v>1</v>
      </c>
    </row>
    <row r="3" spans="1:12" s="1" customFormat="1" ht="8.25" customHeight="1" x14ac:dyDescent="0.2">
      <c r="A3" s="5"/>
      <c r="B3" s="5"/>
      <c r="C3" s="5"/>
      <c r="D3" s="7"/>
      <c r="F3" s="8"/>
    </row>
    <row r="4" spans="1:12" s="2" customFormat="1" ht="42" customHeight="1" x14ac:dyDescent="0.25">
      <c r="A4" s="349" t="s">
        <v>47</v>
      </c>
      <c r="B4" s="595" t="str">
        <f>'2 CONTEXTO E IDENTIFICACIÓN'!B4</f>
        <v>Ministerio de Vivienda, Ciudad y Territorio</v>
      </c>
      <c r="C4" s="595"/>
      <c r="D4" s="595"/>
      <c r="E4" s="15"/>
      <c r="F4" s="106" t="str">
        <f>+'2 CONTEXTO E IDENTIFICACIÓN'!$I$4</f>
        <v>Elaboración o Actualización:</v>
      </c>
      <c r="G4" s="55" t="str">
        <f>'2 CONTEXTO E IDENTIFICACIÓN'!J4</f>
        <v>17 de marzo de 2026</v>
      </c>
      <c r="H4" s="4"/>
      <c r="I4" s="4"/>
    </row>
    <row r="5" spans="1:12" ht="56.25" customHeight="1" thickBot="1" x14ac:dyDescent="0.3">
      <c r="A5" s="349" t="s">
        <v>48</v>
      </c>
      <c r="B5" s="595" t="str">
        <f>'2 CONTEXTO E IDENTIFICACIÓN'!F4</f>
        <v>Gestión de comunicaciones internas y externas</v>
      </c>
      <c r="C5" s="596"/>
      <c r="D5" s="596"/>
      <c r="F5" s="105" t="str">
        <f>+'2 CONTEXTO E IDENTIFICACIÓN'!$E$5</f>
        <v xml:space="preserve">Vigencia: </v>
      </c>
      <c r="G5" s="53">
        <f>'2 CONTEXTO E IDENTIFICACIÓN'!G5</f>
        <v>46143</v>
      </c>
      <c r="H5" s="54" t="s">
        <v>52</v>
      </c>
      <c r="I5" s="52" t="str">
        <f>'2 CONTEXTO E IDENTIFICACIÓN'!J5</f>
        <v>31 de diciembre de 2026</v>
      </c>
    </row>
    <row r="6" spans="1:12" ht="15.75" thickBot="1" x14ac:dyDescent="0.3">
      <c r="A6" s="592" t="s">
        <v>287</v>
      </c>
      <c r="B6" s="593"/>
      <c r="C6" s="593"/>
      <c r="D6" s="593"/>
      <c r="E6" s="593"/>
      <c r="F6" s="593"/>
      <c r="G6" s="593"/>
      <c r="H6" s="593"/>
      <c r="I6" s="593"/>
      <c r="J6" s="593"/>
      <c r="K6" s="594"/>
    </row>
    <row r="7" spans="1:12" ht="6" customHeight="1" thickBot="1" x14ac:dyDescent="0.3">
      <c r="A7" s="597"/>
      <c r="B7" s="598"/>
      <c r="C7" s="598"/>
      <c r="D7" s="598"/>
      <c r="E7" s="598"/>
      <c r="F7" s="598"/>
      <c r="G7" s="598"/>
      <c r="H7" s="598"/>
      <c r="I7" s="598"/>
      <c r="J7" s="598"/>
      <c r="K7" s="599"/>
    </row>
    <row r="8" spans="1:12" ht="34.5" customHeight="1" x14ac:dyDescent="0.25">
      <c r="A8" s="600" t="s">
        <v>288</v>
      </c>
      <c r="B8" s="601"/>
      <c r="C8" s="601"/>
      <c r="D8" s="601"/>
      <c r="E8" s="601"/>
      <c r="F8" s="601"/>
      <c r="G8" s="601"/>
      <c r="H8" s="601"/>
      <c r="I8" s="601"/>
      <c r="J8" s="601"/>
      <c r="K8" s="602"/>
    </row>
    <row r="9" spans="1:12" ht="18.75" customHeight="1" x14ac:dyDescent="0.25">
      <c r="A9" s="606" t="s">
        <v>289</v>
      </c>
      <c r="B9" s="607"/>
      <c r="C9" s="607"/>
      <c r="D9" s="607"/>
      <c r="E9" s="607"/>
      <c r="F9" s="607"/>
      <c r="G9" s="607"/>
      <c r="H9" s="607"/>
      <c r="I9" s="607"/>
      <c r="J9" s="607"/>
      <c r="K9" s="608"/>
    </row>
    <row r="10" spans="1:12" ht="34.5" customHeight="1" x14ac:dyDescent="0.25">
      <c r="A10" s="603" t="s">
        <v>290</v>
      </c>
      <c r="B10" s="604"/>
      <c r="C10" s="604"/>
      <c r="D10" s="604"/>
      <c r="E10" s="604"/>
      <c r="F10" s="604"/>
      <c r="G10" s="604"/>
      <c r="H10" s="604"/>
      <c r="I10" s="604"/>
      <c r="J10" s="604"/>
      <c r="K10" s="605"/>
    </row>
    <row r="11" spans="1:12" ht="50.25" customHeight="1" thickBot="1" x14ac:dyDescent="0.3">
      <c r="A11" s="589" t="s">
        <v>291</v>
      </c>
      <c r="B11" s="590"/>
      <c r="C11" s="590"/>
      <c r="D11" s="590"/>
      <c r="E11" s="590"/>
      <c r="F11" s="590"/>
      <c r="G11" s="590"/>
      <c r="H11" s="590"/>
      <c r="I11" s="590"/>
      <c r="J11" s="590"/>
      <c r="K11" s="591"/>
    </row>
    <row r="12" spans="1:12" x14ac:dyDescent="0.25">
      <c r="A12" s="16"/>
      <c r="B12" s="16"/>
      <c r="C12" s="16"/>
      <c r="D12" s="16"/>
      <c r="E12" s="16"/>
      <c r="F12" s="16"/>
      <c r="G12" s="16"/>
      <c r="H12" s="16"/>
      <c r="I12" s="16"/>
      <c r="J12" s="16"/>
      <c r="K12" s="16"/>
    </row>
    <row r="13" spans="1:12" s="18" customFormat="1" ht="38.25" x14ac:dyDescent="0.25">
      <c r="A13" s="17"/>
      <c r="B13" s="586" t="s">
        <v>292</v>
      </c>
      <c r="C13" s="587"/>
      <c r="D13" s="588" t="s">
        <v>293</v>
      </c>
      <c r="E13" s="588"/>
      <c r="G13" s="107" t="s">
        <v>264</v>
      </c>
    </row>
    <row r="14" spans="1:12" x14ac:dyDescent="0.25">
      <c r="A14" s="19" t="s">
        <v>294</v>
      </c>
      <c r="B14" s="20">
        <f>+COUNTIF('4 MAPA CALOR INHERENTE'!$E$10:$E$29,'8 PEFIL RIESGO DEL PROCESO'!G14)</f>
        <v>2</v>
      </c>
      <c r="C14" s="21">
        <f>+B14/$B$18</f>
        <v>1</v>
      </c>
      <c r="D14" s="20">
        <f>+COUNTIF('6 MAPA CALOR RESIDUAL'!$G$9:$G$28,'8 PEFIL RIESGO DEL PROCESO'!G14)</f>
        <v>0</v>
      </c>
      <c r="E14" s="21">
        <f>+D14/$D$18</f>
        <v>0</v>
      </c>
      <c r="G14" s="14" t="s">
        <v>262</v>
      </c>
    </row>
    <row r="15" spans="1:12" x14ac:dyDescent="0.25">
      <c r="A15" s="19" t="s">
        <v>295</v>
      </c>
      <c r="B15" s="20">
        <f>+COUNTIF('4 MAPA CALOR INHERENTE'!$E$10:$E$29,'8 PEFIL RIESGO DEL PROCESO'!G15)</f>
        <v>0</v>
      </c>
      <c r="C15" s="21">
        <f t="shared" ref="C15:C18" si="0">+B15/$B$18</f>
        <v>0</v>
      </c>
      <c r="D15" s="20">
        <f>+COUNTIF('6 MAPA CALOR RESIDUAL'!$G$9:$G$28,'8 PEFIL RIESGO DEL PROCESO'!G15)</f>
        <v>0</v>
      </c>
      <c r="E15" s="21">
        <f t="shared" ref="E15:E18" si="1">+D15/$D$18</f>
        <v>0</v>
      </c>
      <c r="G15" s="11" t="s">
        <v>261</v>
      </c>
    </row>
    <row r="16" spans="1:12" x14ac:dyDescent="0.25">
      <c r="A16" s="19" t="s">
        <v>296</v>
      </c>
      <c r="B16" s="20">
        <f>+COUNTIF('4 MAPA CALOR INHERENTE'!$E$10:$E$29,'8 PEFIL RIESGO DEL PROCESO'!G16)</f>
        <v>0</v>
      </c>
      <c r="C16" s="21">
        <f t="shared" si="0"/>
        <v>0</v>
      </c>
      <c r="D16" s="20">
        <f>+COUNTIF('6 MAPA CALOR RESIDUAL'!$G$9:$G$28,'8 PEFIL RIESGO DEL PROCESO'!G16)</f>
        <v>0</v>
      </c>
      <c r="E16" s="21">
        <f t="shared" si="1"/>
        <v>0</v>
      </c>
      <c r="G16" s="12" t="s">
        <v>243</v>
      </c>
    </row>
    <row r="17" spans="1:7" x14ac:dyDescent="0.25">
      <c r="A17" s="19" t="s">
        <v>297</v>
      </c>
      <c r="B17" s="20">
        <f>+COUNTIF('4 MAPA CALOR INHERENTE'!$E$10:$E$29,'8 PEFIL RIESGO DEL PROCESO'!G17)</f>
        <v>0</v>
      </c>
      <c r="C17" s="21">
        <f t="shared" si="0"/>
        <v>0</v>
      </c>
      <c r="D17" s="20">
        <f>+COUNTIF('6 MAPA CALOR RESIDUAL'!$G$9:$G$28,'8 PEFIL RIESGO DEL PROCESO'!G17)</f>
        <v>2</v>
      </c>
      <c r="E17" s="21">
        <f t="shared" si="1"/>
        <v>1</v>
      </c>
      <c r="G17" s="13" t="s">
        <v>263</v>
      </c>
    </row>
    <row r="18" spans="1:7" x14ac:dyDescent="0.25">
      <c r="A18" s="19" t="s">
        <v>298</v>
      </c>
      <c r="B18" s="20">
        <f>+SUM(B14:B17)</f>
        <v>2</v>
      </c>
      <c r="C18" s="21">
        <f t="shared" si="0"/>
        <v>1</v>
      </c>
      <c r="D18" s="20">
        <f>+SUM(D14:D17)</f>
        <v>2</v>
      </c>
      <c r="E18" s="21">
        <f t="shared" si="1"/>
        <v>1</v>
      </c>
    </row>
    <row r="19" spans="1:7" x14ac:dyDescent="0.25"/>
    <row r="20" spans="1:7" s="22" customFormat="1" x14ac:dyDescent="0.25">
      <c r="B20" s="350" t="s">
        <v>292</v>
      </c>
      <c r="D20" s="350" t="s">
        <v>293</v>
      </c>
    </row>
    <row r="21" spans="1:7" s="22" customFormat="1" ht="41.45" customHeight="1" x14ac:dyDescent="0.25">
      <c r="B21" s="23" t="str">
        <f>+IF((B14/B18)&gt;=0.2,G14,+IF(((B14/B18)+(B15/B18))&gt;=0.3,G15,+IF(((B14/B18)+(B15/B18)+(B16/B18))&gt;=0.4,G16,+IF((B14/B18)+(B15/B18)+(B16/B18)+(B17/B18)&gt;=0.5,G17,""))))</f>
        <v>Extremo</v>
      </c>
      <c r="D21" s="23" t="str">
        <f>+IF((D14/D18)&gt;=0.2,G14,+IF(((D14/D18)+(D15/D18))&gt;=0.3,G15,+IF(((D14/D18)+(D15/D18)+(D16/D18))&gt;=0.4,G16,+IF((D14/D18)+(D15/D18)+(D16/D18)+(D17/D18)&gt;=0.5,G17,""))))</f>
        <v>Bajo</v>
      </c>
    </row>
    <row r="22" spans="1:7" x14ac:dyDescent="0.25"/>
    <row r="23" spans="1:7" x14ac:dyDescent="0.25"/>
  </sheetData>
  <sheetProtection formatCells="0" formatColumns="0" formatRows="0"/>
  <mergeCells count="12">
    <mergeCell ref="A2:C2"/>
    <mergeCell ref="A1:L1"/>
    <mergeCell ref="B13:C13"/>
    <mergeCell ref="D13:E13"/>
    <mergeCell ref="A11:K11"/>
    <mergeCell ref="A6:K6"/>
    <mergeCell ref="B4:D4"/>
    <mergeCell ref="B5:D5"/>
    <mergeCell ref="A7:K7"/>
    <mergeCell ref="A8:K8"/>
    <mergeCell ref="A10:K10"/>
    <mergeCell ref="A9:K9"/>
  </mergeCells>
  <conditionalFormatting sqref="B21:D21">
    <cfRule type="containsText" dxfId="3" priority="1" operator="containsText" text="Bajo">
      <formula>NOT(ISERROR(SEARCH("Bajo",B21)))</formula>
    </cfRule>
    <cfRule type="containsText" dxfId="2" priority="2" operator="containsText" text="Moderado">
      <formula>NOT(ISERROR(SEARCH("Moderado",B21)))</formula>
    </cfRule>
    <cfRule type="containsText" dxfId="1" priority="3" operator="containsText" text="Alto">
      <formula>NOT(ISERROR(SEARCH("Alto",B21)))</formula>
    </cfRule>
    <cfRule type="containsText" dxfId="0" priority="4" operator="containsText" text="Extremo">
      <formula>NOT(ISERROR(SEARCH("Extremo",B21)))</formula>
    </cfRule>
  </conditionalFormatting>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3"/>
  <sheetViews>
    <sheetView zoomScaleNormal="100" zoomScaleSheetLayoutView="110" workbookViewId="0">
      <selection activeCell="A4" sqref="A4"/>
    </sheetView>
  </sheetViews>
  <sheetFormatPr baseColWidth="10" defaultColWidth="11.42578125" defaultRowHeight="15" x14ac:dyDescent="0.25"/>
  <cols>
    <col min="1" max="1" width="27" style="59" customWidth="1"/>
    <col min="2" max="2" width="110.42578125" customWidth="1"/>
    <col min="3" max="3" width="12.42578125" customWidth="1"/>
    <col min="4" max="4" width="16.42578125" customWidth="1"/>
    <col min="257" max="257" width="17.42578125" customWidth="1"/>
    <col min="258" max="258" width="23.42578125" customWidth="1"/>
    <col min="260" max="260" width="12.42578125" customWidth="1"/>
    <col min="513" max="513" width="17.42578125" customWidth="1"/>
    <col min="514" max="514" width="23.42578125" customWidth="1"/>
    <col min="516" max="516" width="12.42578125" customWidth="1"/>
    <col min="769" max="769" width="17.42578125" customWidth="1"/>
    <col min="770" max="770" width="23.42578125" customWidth="1"/>
    <col min="772" max="772" width="12.42578125" customWidth="1"/>
    <col min="1025" max="1025" width="17.42578125" customWidth="1"/>
    <col min="1026" max="1026" width="23.42578125" customWidth="1"/>
    <col min="1028" max="1028" width="12.42578125" customWidth="1"/>
    <col min="1281" max="1281" width="17.42578125" customWidth="1"/>
    <col min="1282" max="1282" width="23.42578125" customWidth="1"/>
    <col min="1284" max="1284" width="12.42578125" customWidth="1"/>
    <col min="1537" max="1537" width="17.42578125" customWidth="1"/>
    <col min="1538" max="1538" width="23.42578125" customWidth="1"/>
    <col min="1540" max="1540" width="12.42578125" customWidth="1"/>
    <col min="1793" max="1793" width="17.42578125" customWidth="1"/>
    <col min="1794" max="1794" width="23.42578125" customWidth="1"/>
    <col min="1796" max="1796" width="12.42578125" customWidth="1"/>
    <col min="2049" max="2049" width="17.42578125" customWidth="1"/>
    <col min="2050" max="2050" width="23.42578125" customWidth="1"/>
    <col min="2052" max="2052" width="12.42578125" customWidth="1"/>
    <col min="2305" max="2305" width="17.42578125" customWidth="1"/>
    <col min="2306" max="2306" width="23.42578125" customWidth="1"/>
    <col min="2308" max="2308" width="12.42578125" customWidth="1"/>
    <col min="2561" max="2561" width="17.42578125" customWidth="1"/>
    <col min="2562" max="2562" width="23.42578125" customWidth="1"/>
    <col min="2564" max="2564" width="12.42578125" customWidth="1"/>
    <col min="2817" max="2817" width="17.42578125" customWidth="1"/>
    <col min="2818" max="2818" width="23.42578125" customWidth="1"/>
    <col min="2820" max="2820" width="12.42578125" customWidth="1"/>
    <col min="3073" max="3073" width="17.42578125" customWidth="1"/>
    <col min="3074" max="3074" width="23.42578125" customWidth="1"/>
    <col min="3076" max="3076" width="12.42578125" customWidth="1"/>
    <col min="3329" max="3329" width="17.42578125" customWidth="1"/>
    <col min="3330" max="3330" width="23.42578125" customWidth="1"/>
    <col min="3332" max="3332" width="12.42578125" customWidth="1"/>
    <col min="3585" max="3585" width="17.42578125" customWidth="1"/>
    <col min="3586" max="3586" width="23.42578125" customWidth="1"/>
    <col min="3588" max="3588" width="12.42578125" customWidth="1"/>
    <col min="3841" max="3841" width="17.42578125" customWidth="1"/>
    <col min="3842" max="3842" width="23.42578125" customWidth="1"/>
    <col min="3844" max="3844" width="12.42578125" customWidth="1"/>
    <col min="4097" max="4097" width="17.42578125" customWidth="1"/>
    <col min="4098" max="4098" width="23.42578125" customWidth="1"/>
    <col min="4100" max="4100" width="12.42578125" customWidth="1"/>
    <col min="4353" max="4353" width="17.42578125" customWidth="1"/>
    <col min="4354" max="4354" width="23.42578125" customWidth="1"/>
    <col min="4356" max="4356" width="12.42578125" customWidth="1"/>
    <col min="4609" max="4609" width="17.42578125" customWidth="1"/>
    <col min="4610" max="4610" width="23.42578125" customWidth="1"/>
    <col min="4612" max="4612" width="12.42578125" customWidth="1"/>
    <col min="4865" max="4865" width="17.42578125" customWidth="1"/>
    <col min="4866" max="4866" width="23.42578125" customWidth="1"/>
    <col min="4868" max="4868" width="12.42578125" customWidth="1"/>
    <col min="5121" max="5121" width="17.42578125" customWidth="1"/>
    <col min="5122" max="5122" width="23.42578125" customWidth="1"/>
    <col min="5124" max="5124" width="12.42578125" customWidth="1"/>
    <col min="5377" max="5377" width="17.42578125" customWidth="1"/>
    <col min="5378" max="5378" width="23.42578125" customWidth="1"/>
    <col min="5380" max="5380" width="12.42578125" customWidth="1"/>
    <col min="5633" max="5633" width="17.42578125" customWidth="1"/>
    <col min="5634" max="5634" width="23.42578125" customWidth="1"/>
    <col min="5636" max="5636" width="12.42578125" customWidth="1"/>
    <col min="5889" max="5889" width="17.42578125" customWidth="1"/>
    <col min="5890" max="5890" width="23.42578125" customWidth="1"/>
    <col min="5892" max="5892" width="12.42578125" customWidth="1"/>
    <col min="6145" max="6145" width="17.42578125" customWidth="1"/>
    <col min="6146" max="6146" width="23.42578125" customWidth="1"/>
    <col min="6148" max="6148" width="12.42578125" customWidth="1"/>
    <col min="6401" max="6401" width="17.42578125" customWidth="1"/>
    <col min="6402" max="6402" width="23.42578125" customWidth="1"/>
    <col min="6404" max="6404" width="12.42578125" customWidth="1"/>
    <col min="6657" max="6657" width="17.42578125" customWidth="1"/>
    <col min="6658" max="6658" width="23.42578125" customWidth="1"/>
    <col min="6660" max="6660" width="12.42578125" customWidth="1"/>
    <col min="6913" max="6913" width="17.42578125" customWidth="1"/>
    <col min="6914" max="6914" width="23.42578125" customWidth="1"/>
    <col min="6916" max="6916" width="12.42578125" customWidth="1"/>
    <col min="7169" max="7169" width="17.42578125" customWidth="1"/>
    <col min="7170" max="7170" width="23.42578125" customWidth="1"/>
    <col min="7172" max="7172" width="12.42578125" customWidth="1"/>
    <col min="7425" max="7425" width="17.42578125" customWidth="1"/>
    <col min="7426" max="7426" width="23.42578125" customWidth="1"/>
    <col min="7428" max="7428" width="12.42578125" customWidth="1"/>
    <col min="7681" max="7681" width="17.42578125" customWidth="1"/>
    <col min="7682" max="7682" width="23.42578125" customWidth="1"/>
    <col min="7684" max="7684" width="12.42578125" customWidth="1"/>
    <col min="7937" max="7937" width="17.42578125" customWidth="1"/>
    <col min="7938" max="7938" width="23.42578125" customWidth="1"/>
    <col min="7940" max="7940" width="12.42578125" customWidth="1"/>
    <col min="8193" max="8193" width="17.42578125" customWidth="1"/>
    <col min="8194" max="8194" width="23.42578125" customWidth="1"/>
    <col min="8196" max="8196" width="12.42578125" customWidth="1"/>
    <col min="8449" max="8449" width="17.42578125" customWidth="1"/>
    <col min="8450" max="8450" width="23.42578125" customWidth="1"/>
    <col min="8452" max="8452" width="12.42578125" customWidth="1"/>
    <col min="8705" max="8705" width="17.42578125" customWidth="1"/>
    <col min="8706" max="8706" width="23.42578125" customWidth="1"/>
    <col min="8708" max="8708" width="12.42578125" customWidth="1"/>
    <col min="8961" max="8961" width="17.42578125" customWidth="1"/>
    <col min="8962" max="8962" width="23.42578125" customWidth="1"/>
    <col min="8964" max="8964" width="12.42578125" customWidth="1"/>
    <col min="9217" max="9217" width="17.42578125" customWidth="1"/>
    <col min="9218" max="9218" width="23.42578125" customWidth="1"/>
    <col min="9220" max="9220" width="12.42578125" customWidth="1"/>
    <col min="9473" max="9473" width="17.42578125" customWidth="1"/>
    <col min="9474" max="9474" width="23.42578125" customWidth="1"/>
    <col min="9476" max="9476" width="12.42578125" customWidth="1"/>
    <col min="9729" max="9729" width="17.42578125" customWidth="1"/>
    <col min="9730" max="9730" width="23.42578125" customWidth="1"/>
    <col min="9732" max="9732" width="12.42578125" customWidth="1"/>
    <col min="9985" max="9985" width="17.42578125" customWidth="1"/>
    <col min="9986" max="9986" width="23.42578125" customWidth="1"/>
    <col min="9988" max="9988" width="12.42578125" customWidth="1"/>
    <col min="10241" max="10241" width="17.42578125" customWidth="1"/>
    <col min="10242" max="10242" width="23.42578125" customWidth="1"/>
    <col min="10244" max="10244" width="12.42578125" customWidth="1"/>
    <col min="10497" max="10497" width="17.42578125" customWidth="1"/>
    <col min="10498" max="10498" width="23.42578125" customWidth="1"/>
    <col min="10500" max="10500" width="12.42578125" customWidth="1"/>
    <col min="10753" max="10753" width="17.42578125" customWidth="1"/>
    <col min="10754" max="10754" width="23.42578125" customWidth="1"/>
    <col min="10756" max="10756" width="12.42578125" customWidth="1"/>
    <col min="11009" max="11009" width="17.42578125" customWidth="1"/>
    <col min="11010" max="11010" width="23.42578125" customWidth="1"/>
    <col min="11012" max="11012" width="12.42578125" customWidth="1"/>
    <col min="11265" max="11265" width="17.42578125" customWidth="1"/>
    <col min="11266" max="11266" width="23.42578125" customWidth="1"/>
    <col min="11268" max="11268" width="12.42578125" customWidth="1"/>
    <col min="11521" max="11521" width="17.42578125" customWidth="1"/>
    <col min="11522" max="11522" width="23.42578125" customWidth="1"/>
    <col min="11524" max="11524" width="12.42578125" customWidth="1"/>
    <col min="11777" max="11777" width="17.42578125" customWidth="1"/>
    <col min="11778" max="11778" width="23.42578125" customWidth="1"/>
    <col min="11780" max="11780" width="12.42578125" customWidth="1"/>
    <col min="12033" max="12033" width="17.42578125" customWidth="1"/>
    <col min="12034" max="12034" width="23.42578125" customWidth="1"/>
    <col min="12036" max="12036" width="12.42578125" customWidth="1"/>
    <col min="12289" max="12289" width="17.42578125" customWidth="1"/>
    <col min="12290" max="12290" width="23.42578125" customWidth="1"/>
    <col min="12292" max="12292" width="12.42578125" customWidth="1"/>
    <col min="12545" max="12545" width="17.42578125" customWidth="1"/>
    <col min="12546" max="12546" width="23.42578125" customWidth="1"/>
    <col min="12548" max="12548" width="12.42578125" customWidth="1"/>
    <col min="12801" max="12801" width="17.42578125" customWidth="1"/>
    <col min="12802" max="12802" width="23.42578125" customWidth="1"/>
    <col min="12804" max="12804" width="12.42578125" customWidth="1"/>
    <col min="13057" max="13057" width="17.42578125" customWidth="1"/>
    <col min="13058" max="13058" width="23.42578125" customWidth="1"/>
    <col min="13060" max="13060" width="12.42578125" customWidth="1"/>
    <col min="13313" max="13313" width="17.42578125" customWidth="1"/>
    <col min="13314" max="13314" width="23.42578125" customWidth="1"/>
    <col min="13316" max="13316" width="12.42578125" customWidth="1"/>
    <col min="13569" max="13569" width="17.42578125" customWidth="1"/>
    <col min="13570" max="13570" width="23.42578125" customWidth="1"/>
    <col min="13572" max="13572" width="12.42578125" customWidth="1"/>
    <col min="13825" max="13825" width="17.42578125" customWidth="1"/>
    <col min="13826" max="13826" width="23.42578125" customWidth="1"/>
    <col min="13828" max="13828" width="12.42578125" customWidth="1"/>
    <col min="14081" max="14081" width="17.42578125" customWidth="1"/>
    <col min="14082" max="14082" width="23.42578125" customWidth="1"/>
    <col min="14084" max="14084" width="12.42578125" customWidth="1"/>
    <col min="14337" max="14337" width="17.42578125" customWidth="1"/>
    <col min="14338" max="14338" width="23.42578125" customWidth="1"/>
    <col min="14340" max="14340" width="12.42578125" customWidth="1"/>
    <col min="14593" max="14593" width="17.42578125" customWidth="1"/>
    <col min="14594" max="14594" width="23.42578125" customWidth="1"/>
    <col min="14596" max="14596" width="12.42578125" customWidth="1"/>
    <col min="14849" max="14849" width="17.42578125" customWidth="1"/>
    <col min="14850" max="14850" width="23.42578125" customWidth="1"/>
    <col min="14852" max="14852" width="12.42578125" customWidth="1"/>
    <col min="15105" max="15105" width="17.42578125" customWidth="1"/>
    <col min="15106" max="15106" width="23.42578125" customWidth="1"/>
    <col min="15108" max="15108" width="12.42578125" customWidth="1"/>
    <col min="15361" max="15361" width="17.42578125" customWidth="1"/>
    <col min="15362" max="15362" width="23.42578125" customWidth="1"/>
    <col min="15364" max="15364" width="12.42578125" customWidth="1"/>
    <col min="15617" max="15617" width="17.42578125" customWidth="1"/>
    <col min="15618" max="15618" width="23.42578125" customWidth="1"/>
    <col min="15620" max="15620" width="12.42578125" customWidth="1"/>
    <col min="15873" max="15873" width="17.42578125" customWidth="1"/>
    <col min="15874" max="15874" width="23.42578125" customWidth="1"/>
    <col min="15876" max="15876" width="12.42578125" customWidth="1"/>
    <col min="16129" max="16129" width="17.42578125" customWidth="1"/>
    <col min="16130" max="16130" width="23.42578125" customWidth="1"/>
    <col min="16132" max="16132" width="12.42578125" customWidth="1"/>
  </cols>
  <sheetData>
    <row r="1" spans="1:4" ht="36.75" customHeight="1" x14ac:dyDescent="0.25">
      <c r="A1" s="609"/>
      <c r="B1" s="614" t="str">
        <f>+'2 CONTEXTO E IDENTIFICACIÓN'!A1</f>
        <v>FORMATO MAPA DE RIESGOS
PROCESO: DIRECCIONAMIENTO ESTRATÉGICO
Versión: 01 Fecha: 04/03/2026 Código:  DET-F-52</v>
      </c>
      <c r="C1" s="615"/>
      <c r="D1" s="616"/>
    </row>
    <row r="2" spans="1:4" ht="36.75" customHeight="1" x14ac:dyDescent="0.25">
      <c r="A2" s="609"/>
      <c r="B2" s="614"/>
      <c r="C2" s="351" t="str">
        <f>+'2 CONTEXTO E IDENTIFICACIÓN'!A2</f>
        <v>VERSIÓN:</v>
      </c>
      <c r="D2" s="31">
        <f>'2 CONTEXTO E IDENTIFICACIÓN'!B2</f>
        <v>1</v>
      </c>
    </row>
    <row r="3" spans="1:4" s="49" customFormat="1" x14ac:dyDescent="0.25">
      <c r="A3" s="352" t="s">
        <v>299</v>
      </c>
      <c r="B3" s="611" t="s">
        <v>300</v>
      </c>
      <c r="C3" s="611"/>
      <c r="D3" s="611"/>
    </row>
    <row r="4" spans="1:4" x14ac:dyDescent="0.25">
      <c r="A4" s="56"/>
      <c r="B4" s="612"/>
      <c r="C4" s="612"/>
      <c r="D4" s="612"/>
    </row>
    <row r="5" spans="1:4" s="50" customFormat="1" x14ac:dyDescent="0.25">
      <c r="A5" s="56"/>
      <c r="B5" s="612"/>
      <c r="C5" s="612"/>
      <c r="D5" s="612"/>
    </row>
    <row r="6" spans="1:4" x14ac:dyDescent="0.25">
      <c r="A6" s="57"/>
      <c r="B6" s="610"/>
      <c r="C6" s="610"/>
      <c r="D6" s="610"/>
    </row>
    <row r="7" spans="1:4" x14ac:dyDescent="0.25">
      <c r="A7" s="57"/>
      <c r="B7" s="610"/>
      <c r="C7" s="610"/>
      <c r="D7" s="610"/>
    </row>
    <row r="8" spans="1:4" x14ac:dyDescent="0.25">
      <c r="A8" s="57"/>
      <c r="B8" s="613"/>
      <c r="C8" s="613"/>
      <c r="D8" s="613"/>
    </row>
    <row r="9" spans="1:4" x14ac:dyDescent="0.25">
      <c r="A9" s="57"/>
      <c r="B9" s="610"/>
      <c r="C9" s="610"/>
      <c r="D9" s="610"/>
    </row>
    <row r="10" spans="1:4" x14ac:dyDescent="0.25">
      <c r="A10" s="58"/>
      <c r="B10" s="51"/>
      <c r="C10" s="51"/>
      <c r="D10" s="51"/>
    </row>
    <row r="11" spans="1:4" x14ac:dyDescent="0.25">
      <c r="A11" s="58"/>
      <c r="B11" s="51"/>
      <c r="C11" s="51"/>
      <c r="D11" s="51"/>
    </row>
    <row r="12" spans="1:4" x14ac:dyDescent="0.25">
      <c r="A12" s="58"/>
      <c r="B12" s="51"/>
      <c r="C12" s="51"/>
      <c r="D12" s="51"/>
    </row>
    <row r="13" spans="1:4" x14ac:dyDescent="0.25">
      <c r="A13" s="58"/>
      <c r="B13" s="51"/>
      <c r="C13" s="51"/>
      <c r="D13" s="51"/>
    </row>
    <row r="14" spans="1:4" x14ac:dyDescent="0.25">
      <c r="A14" s="58"/>
      <c r="B14" s="51"/>
      <c r="C14" s="51"/>
      <c r="D14" s="51"/>
    </row>
    <row r="15" spans="1:4" x14ac:dyDescent="0.25">
      <c r="A15" s="58"/>
      <c r="B15" s="51"/>
      <c r="C15" s="51"/>
      <c r="D15" s="51"/>
    </row>
    <row r="16" spans="1:4" x14ac:dyDescent="0.25">
      <c r="A16" s="58"/>
      <c r="B16" s="51"/>
      <c r="C16" s="51"/>
      <c r="D16" s="51"/>
    </row>
    <row r="17" spans="1:4" x14ac:dyDescent="0.25">
      <c r="A17" s="58"/>
      <c r="B17" s="51"/>
      <c r="C17" s="51"/>
      <c r="D17" s="51"/>
    </row>
    <row r="18" spans="1:4" x14ac:dyDescent="0.25">
      <c r="A18" s="58"/>
      <c r="B18" s="51"/>
      <c r="C18" s="51"/>
      <c r="D18" s="51"/>
    </row>
    <row r="19" spans="1:4" x14ac:dyDescent="0.25">
      <c r="A19" s="58"/>
      <c r="B19" s="51"/>
      <c r="C19" s="51"/>
      <c r="D19" s="51"/>
    </row>
    <row r="20" spans="1:4" x14ac:dyDescent="0.25">
      <c r="A20" s="58"/>
      <c r="B20" s="51"/>
      <c r="C20" s="51"/>
      <c r="D20" s="51"/>
    </row>
    <row r="21" spans="1:4" x14ac:dyDescent="0.25">
      <c r="A21" s="58"/>
      <c r="B21" s="51"/>
      <c r="C21" s="51"/>
      <c r="D21" s="51"/>
    </row>
    <row r="22" spans="1:4" x14ac:dyDescent="0.25">
      <c r="A22" s="58"/>
      <c r="B22" s="51"/>
      <c r="C22" s="51"/>
      <c r="D22" s="51"/>
    </row>
    <row r="23" spans="1:4" x14ac:dyDescent="0.25">
      <c r="A23" s="58"/>
      <c r="B23" s="51"/>
      <c r="C23" s="51"/>
      <c r="D23" s="51"/>
    </row>
  </sheetData>
  <sheetProtection sheet="1" scenarios="1" formatCells="0" formatColumns="0" formatRows="0" insertRows="0"/>
  <mergeCells count="10">
    <mergeCell ref="A1:A2"/>
    <mergeCell ref="B9:D9"/>
    <mergeCell ref="B3:D3"/>
    <mergeCell ref="B5:D5"/>
    <mergeCell ref="B8:D8"/>
    <mergeCell ref="B4:D4"/>
    <mergeCell ref="B7:D7"/>
    <mergeCell ref="B6:D6"/>
    <mergeCell ref="B1:B2"/>
    <mergeCell ref="C1:D1"/>
  </mergeCell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52"/>
  <sheetViews>
    <sheetView showGridLines="0" zoomScale="90" zoomScaleNormal="90" workbookViewId="0">
      <selection activeCell="H10" sqref="H10"/>
    </sheetView>
  </sheetViews>
  <sheetFormatPr baseColWidth="10" defaultColWidth="0" defaultRowHeight="14.25" x14ac:dyDescent="0.25"/>
  <cols>
    <col min="1" max="1" width="27.140625" style="167" customWidth="1"/>
    <col min="2" max="2" width="24.42578125" style="167" customWidth="1"/>
    <col min="3" max="3" width="28.85546875" style="167" customWidth="1"/>
    <col min="4" max="4" width="21.28515625" style="167" hidden="1" customWidth="1"/>
    <col min="5" max="5" width="60.7109375" style="167" customWidth="1"/>
    <col min="6" max="6" width="24.42578125" style="167" customWidth="1"/>
    <col min="7" max="7" width="34" style="167" customWidth="1"/>
    <col min="8" max="8" width="26" style="167" customWidth="1"/>
    <col min="9" max="9" width="28.42578125" style="167" customWidth="1"/>
    <col min="10" max="10" width="43" style="167" customWidth="1"/>
    <col min="11" max="11" width="20.28515625" style="167" customWidth="1"/>
    <col min="12" max="12" width="11.42578125" style="167" customWidth="1"/>
    <col min="13" max="24" width="11.42578125" style="167" hidden="1"/>
    <col min="25" max="25" width="8.140625" style="167" hidden="1"/>
    <col min="26" max="30" width="32.42578125" style="167" hidden="1"/>
    <col min="31" max="16372" width="11.42578125" style="167" hidden="1"/>
    <col min="16373" max="16384" width="25.42578125" style="167" hidden="1"/>
  </cols>
  <sheetData>
    <row r="1" spans="1:11" s="115" customFormat="1" ht="72.75" customHeight="1" x14ac:dyDescent="0.2">
      <c r="A1" s="376" t="s">
        <v>337</v>
      </c>
      <c r="B1" s="377"/>
      <c r="C1" s="377"/>
      <c r="D1" s="377"/>
      <c r="E1" s="377"/>
      <c r="F1" s="377"/>
      <c r="G1" s="377"/>
      <c r="H1" s="377"/>
      <c r="I1" s="377"/>
      <c r="J1" s="377"/>
      <c r="K1" s="377"/>
    </row>
    <row r="2" spans="1:11" s="115" customFormat="1" ht="37.5" customHeight="1" x14ac:dyDescent="0.2">
      <c r="A2" s="294" t="s">
        <v>46</v>
      </c>
      <c r="B2" s="295">
        <v>1</v>
      </c>
      <c r="C2" s="372"/>
      <c r="D2" s="373"/>
      <c r="E2" s="373"/>
      <c r="F2" s="373"/>
      <c r="G2" s="373"/>
      <c r="H2" s="373"/>
      <c r="I2" s="373"/>
      <c r="J2" s="373"/>
      <c r="K2" s="374"/>
    </row>
    <row r="3" spans="1:11" s="115" customFormat="1" ht="3.95" customHeight="1" x14ac:dyDescent="0.2">
      <c r="A3" s="378"/>
      <c r="B3" s="379"/>
      <c r="C3" s="379"/>
      <c r="D3" s="379"/>
      <c r="E3" s="379"/>
      <c r="F3" s="379"/>
      <c r="G3" s="379"/>
      <c r="H3" s="379"/>
      <c r="I3" s="379"/>
      <c r="J3" s="379"/>
      <c r="K3" s="380"/>
    </row>
    <row r="4" spans="1:11" ht="27" customHeight="1" x14ac:dyDescent="0.25">
      <c r="A4" s="296" t="s">
        <v>47</v>
      </c>
      <c r="B4" s="381" t="s">
        <v>365</v>
      </c>
      <c r="C4" s="382"/>
      <c r="D4" s="383"/>
      <c r="E4" s="296" t="s">
        <v>48</v>
      </c>
      <c r="F4" s="387" t="s">
        <v>369</v>
      </c>
      <c r="G4" s="388"/>
      <c r="H4" s="389"/>
      <c r="I4" s="297" t="s">
        <v>10</v>
      </c>
      <c r="J4" s="298" t="s">
        <v>368</v>
      </c>
      <c r="K4" s="299"/>
    </row>
    <row r="5" spans="1:11" ht="78.599999999999994" customHeight="1" x14ac:dyDescent="0.25">
      <c r="A5" s="300" t="s">
        <v>49</v>
      </c>
      <c r="B5" s="384" t="s">
        <v>366</v>
      </c>
      <c r="C5" s="385"/>
      <c r="D5" s="386"/>
      <c r="E5" s="301" t="s">
        <v>50</v>
      </c>
      <c r="F5" s="302" t="s">
        <v>51</v>
      </c>
      <c r="G5" s="390">
        <v>46143</v>
      </c>
      <c r="H5" s="391"/>
      <c r="I5" s="303" t="s">
        <v>52</v>
      </c>
      <c r="J5" s="390" t="s">
        <v>367</v>
      </c>
      <c r="K5" s="391"/>
    </row>
    <row r="6" spans="1:11" x14ac:dyDescent="0.25">
      <c r="F6" s="195"/>
      <c r="G6" s="304"/>
      <c r="H6" s="304"/>
      <c r="I6" s="305"/>
      <c r="J6" s="306"/>
    </row>
    <row r="7" spans="1:11" ht="21" customHeight="1" x14ac:dyDescent="0.25">
      <c r="A7" s="375" t="s">
        <v>53</v>
      </c>
      <c r="B7" s="375" t="s">
        <v>54</v>
      </c>
      <c r="C7" s="375"/>
      <c r="D7" s="375"/>
      <c r="E7" s="375"/>
    </row>
    <row r="8" spans="1:11" ht="91.5" customHeight="1" x14ac:dyDescent="0.25">
      <c r="A8" s="375"/>
      <c r="B8" s="307" t="s">
        <v>55</v>
      </c>
      <c r="C8" s="307" t="s">
        <v>323</v>
      </c>
      <c r="D8" s="308" t="s">
        <v>56</v>
      </c>
      <c r="E8" s="307" t="s">
        <v>57</v>
      </c>
      <c r="F8" s="309" t="s">
        <v>58</v>
      </c>
      <c r="G8" s="300" t="s">
        <v>15</v>
      </c>
      <c r="H8" s="300" t="s">
        <v>355</v>
      </c>
      <c r="I8" s="300" t="s">
        <v>356</v>
      </c>
      <c r="J8" s="300" t="s">
        <v>19</v>
      </c>
      <c r="K8" s="310" t="s">
        <v>59</v>
      </c>
    </row>
    <row r="9" spans="1:11" s="315" customFormat="1" ht="165.75" customHeight="1" x14ac:dyDescent="0.25">
      <c r="A9" s="311" t="s">
        <v>60</v>
      </c>
      <c r="B9" s="162" t="s">
        <v>152</v>
      </c>
      <c r="C9" s="162" t="s">
        <v>186</v>
      </c>
      <c r="D9" s="312" t="str">
        <f>+IF(B9='11 FORMULAS'!$B$4,'11 FORMULAS'!$C$4,IF(B9='11 FORMULAS'!$B$6,'11 FORMULAS'!$C$6,IF(B9='11 FORMULAS'!$B$8,'11 FORMULAS'!$C$8,IF(B9='11 FORMULAS'!$B$10,'11 FORMULAS'!$C$10,""))))</f>
        <v/>
      </c>
      <c r="E9" s="263" t="str">
        <f>+IFERROR(VLOOKUP(B9,Tabla3[],2,0),"")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9" s="311" t="s">
        <v>134</v>
      </c>
      <c r="G9" s="311" t="s">
        <v>145</v>
      </c>
      <c r="H9" s="313" t="s">
        <v>357</v>
      </c>
      <c r="I9" s="313" t="s">
        <v>358</v>
      </c>
      <c r="J9" s="314" t="str">
        <f>(CONCATENATE(Tabla1[[#This Row],[¿QUÉ? 
IMPACTO]]," ","por",Tabla1[[#This Row],[¿CÓMO?
CAUSA INMEDIATA 
(Iniciar con la palabra 
por)]]," ","a causa de"," ",Tabla1[[#This Row],[¿PORQUÉ?
CAUSA RAÍZ
(Iniciar con 
debido a/a causa de)]]))</f>
        <v>Posibilidad de afectación reputacional por la no realización de piezas comunicativas después del cubrimiento realizado por el Grupo de Comunicaciones Estratégicas  a causa de la baja disponibilidad de personal (planta o de contrato) y/o el área técnica no informo oportunamente la realización del evento.</v>
      </c>
      <c r="K9" s="140"/>
    </row>
    <row r="10" spans="1:11" s="315" customFormat="1" ht="147.6" customHeight="1" x14ac:dyDescent="0.25">
      <c r="A10" s="311" t="s">
        <v>370</v>
      </c>
      <c r="B10" s="162" t="s">
        <v>130</v>
      </c>
      <c r="C10" s="162" t="s">
        <v>178</v>
      </c>
      <c r="D10" s="312" t="str">
        <f>+IF(B10='11 FORMULAS'!$B$4,'11 FORMULAS'!$C$4,IF(B10='11 FORMULAS'!$B$6,'11 FORMULAS'!$C$6,IF(B10='11 FORMULAS'!$B$8,'11 FORMULAS'!$C$8,IF(B10='11 FORMULAS'!$B$10,'11 FORMULAS'!$C$10,""))))</f>
        <v/>
      </c>
      <c r="E10" s="263" t="str">
        <f>+IFERROR(VLOOKUP(B10,Tabla3[],2,0),"")</f>
        <v>Eventos relacionados con las conductas o comportamientos de los empleados que afectan la Integridad Pública</v>
      </c>
      <c r="F10" s="311" t="s">
        <v>140</v>
      </c>
      <c r="G10" s="311" t="s">
        <v>145</v>
      </c>
      <c r="H10" s="313" t="s">
        <v>363</v>
      </c>
      <c r="I10" s="313" t="s">
        <v>364</v>
      </c>
      <c r="J10" s="314" t="str">
        <f>(CONCATENATE(Tabla1[[#This Row],[¿QUÉ? 
IMPACTO]]," ","por",Tabla1[[#This Row],[¿CÓMO?
CAUSA INMEDIATA 
(Iniciar con la palabra 
por)]]," ","a causa de"," ",Tabla1[[#This Row],[¿PORQUÉ?
CAUSA RAÍZ
(Iniciar con 
debido a/a causa de)]]))</f>
        <v>Posibilidad de afectación reputacional por información noticiosa divulgada o socializada de forma imprecisa  a causa de la inadecuada interpretación o en el suministro de información errónea por parte del área misional o técnica para beneficio propio o de terceros.</v>
      </c>
      <c r="K10" s="316"/>
    </row>
    <row r="11" spans="1:11" ht="142.5" customHeight="1" x14ac:dyDescent="0.25">
      <c r="A11" s="311" t="s">
        <v>65</v>
      </c>
      <c r="B11" s="162"/>
      <c r="C11" s="162"/>
      <c r="D11" s="312" t="str">
        <f>+IF(B11='11 FORMULAS'!$B$4,'11 FORMULAS'!$C$4,IF(B11='11 FORMULAS'!$B$6,'11 FORMULAS'!$C$6,IF(B11='11 FORMULAS'!$B$8,'11 FORMULAS'!$C$8,IF(B11='11 FORMULAS'!$B$10,'11 FORMULAS'!$C$10,""))))</f>
        <v/>
      </c>
      <c r="E11" s="263" t="str">
        <f>+IFERROR(VLOOKUP(B11,Tabla3[],2,0),"")</f>
        <v/>
      </c>
      <c r="F11" s="311"/>
      <c r="G11" s="311"/>
      <c r="H11" s="313"/>
      <c r="I11" s="313"/>
      <c r="J11" s="314" t="str">
        <f>(CONCATENATE(Tabla1[[#This Row],[¿QUÉ? 
IMPACTO]]," ","por",Tabla1[[#This Row],[¿CÓMO?
CAUSA INMEDIATA 
(Iniciar con la palabra 
por)]]," ","a causa de"," ",Tabla1[[#This Row],[¿PORQUÉ?
CAUSA RAÍZ
(Iniciar con 
debido a/a causa de)]]))</f>
        <v xml:space="preserve"> por a causa de </v>
      </c>
      <c r="K11" s="317"/>
    </row>
    <row r="12" spans="1:11" ht="93" customHeight="1" x14ac:dyDescent="0.25">
      <c r="A12" s="311" t="s">
        <v>66</v>
      </c>
      <c r="B12" s="162"/>
      <c r="C12" s="162"/>
      <c r="D12" s="312" t="str">
        <f>+IF(B12='11 FORMULAS'!$B$4,'11 FORMULAS'!$C$4,IF(B12='11 FORMULAS'!$B$6,'11 FORMULAS'!$C$6,IF(B12='11 FORMULAS'!$B$8,'11 FORMULAS'!$C$8,IF(B12='11 FORMULAS'!$B$10,'11 FORMULAS'!$C$10,""))))</f>
        <v/>
      </c>
      <c r="E12" s="263" t="str">
        <f>+IFERROR(VLOOKUP(B12,Tabla3[],2,0),"")</f>
        <v/>
      </c>
      <c r="F12" s="311"/>
      <c r="G12" s="311"/>
      <c r="H12" s="313"/>
      <c r="I12" s="313"/>
      <c r="J12" s="314" t="str">
        <f>(CONCATENATE(Tabla1[[#This Row],[¿QUÉ? 
IMPACTO]]," ","por",Tabla1[[#This Row],[¿CÓMO?
CAUSA INMEDIATA 
(Iniciar con la palabra 
por)]]," ","a causa de"," ",Tabla1[[#This Row],[¿PORQUÉ?
CAUSA RAÍZ
(Iniciar con 
debido a/a causa de)]]))</f>
        <v xml:space="preserve"> por a causa de </v>
      </c>
      <c r="K12" s="317"/>
    </row>
    <row r="13" spans="1:11" ht="93" customHeight="1" x14ac:dyDescent="0.25">
      <c r="A13" s="311" t="s">
        <v>67</v>
      </c>
      <c r="B13" s="162"/>
      <c r="C13" s="162"/>
      <c r="D13" s="312" t="str">
        <f>+IF(B13='11 FORMULAS'!$B$4,'11 FORMULAS'!$C$4,IF(B13='11 FORMULAS'!$B$6,'11 FORMULAS'!$C$6,IF(B13='11 FORMULAS'!$B$8,'11 FORMULAS'!$C$8,IF(B13='11 FORMULAS'!$B$10,'11 FORMULAS'!$C$10,""))))</f>
        <v/>
      </c>
      <c r="E13" s="263" t="str">
        <f>+IFERROR(VLOOKUP(B13,Tabla3[],2,0),"")</f>
        <v/>
      </c>
      <c r="F13" s="311"/>
      <c r="G13" s="311"/>
      <c r="H13" s="313"/>
      <c r="I13" s="313"/>
      <c r="J13" s="314" t="str">
        <f>(CONCATENATE(Tabla1[[#This Row],[¿QUÉ? 
IMPACTO]]," ","por",Tabla1[[#This Row],[¿CÓMO?
CAUSA INMEDIATA 
(Iniciar con la palabra 
por)]]," ","a causa de"," ",Tabla1[[#This Row],[¿PORQUÉ?
CAUSA RAÍZ
(Iniciar con 
debido a/a causa de)]]))</f>
        <v xml:space="preserve"> por a causa de </v>
      </c>
      <c r="K13" s="317"/>
    </row>
    <row r="14" spans="1:11" ht="93" customHeight="1" x14ac:dyDescent="0.25">
      <c r="A14" s="311" t="s">
        <v>68</v>
      </c>
      <c r="B14" s="162"/>
      <c r="C14" s="162"/>
      <c r="D14" s="312" t="str">
        <f>+IF(B14='11 FORMULAS'!$B$4,'11 FORMULAS'!$C$4,IF(B14='11 FORMULAS'!$B$6,'11 FORMULAS'!$C$6,IF(B14='11 FORMULAS'!$B$8,'11 FORMULAS'!$C$8,IF(B14='11 FORMULAS'!$B$10,'11 FORMULAS'!$C$10,""))))</f>
        <v/>
      </c>
      <c r="E14" s="263" t="str">
        <f>+IFERROR(VLOOKUP(B14,Tabla3[],2,0),"")</f>
        <v/>
      </c>
      <c r="F14" s="311"/>
      <c r="G14" s="311"/>
      <c r="H14" s="313"/>
      <c r="I14" s="313"/>
      <c r="J14" s="314" t="str">
        <f>(CONCATENATE(Tabla1[[#This Row],[¿QUÉ? 
IMPACTO]]," ","por",Tabla1[[#This Row],[¿CÓMO?
CAUSA INMEDIATA 
(Iniciar con la palabra 
por)]]," ","a causa de"," ",Tabla1[[#This Row],[¿PORQUÉ?
CAUSA RAÍZ
(Iniciar con 
debido a/a causa de)]]))</f>
        <v xml:space="preserve"> por a causa de </v>
      </c>
      <c r="K14" s="317"/>
    </row>
    <row r="15" spans="1:11" ht="93" customHeight="1" x14ac:dyDescent="0.25">
      <c r="A15" s="311" t="s">
        <v>69</v>
      </c>
      <c r="B15" s="162"/>
      <c r="C15" s="162"/>
      <c r="D15" s="312" t="str">
        <f>+IF(B15='11 FORMULAS'!$B$4,'11 FORMULAS'!$C$4,IF(B15='11 FORMULAS'!$B$6,'11 FORMULAS'!$C$6,IF(B15='11 FORMULAS'!$B$8,'11 FORMULAS'!$C$8,IF(B15='11 FORMULAS'!$B$10,'11 FORMULAS'!$C$10,""))))</f>
        <v/>
      </c>
      <c r="E15" s="263" t="str">
        <f>+IFERROR(VLOOKUP(B15,Tabla3[],2,0),"")</f>
        <v/>
      </c>
      <c r="F15" s="311"/>
      <c r="G15" s="311"/>
      <c r="H15" s="313"/>
      <c r="I15" s="313"/>
      <c r="J15" s="314" t="str">
        <f>(CONCATENATE(Tabla1[[#This Row],[¿QUÉ? 
IMPACTO]]," ","por",Tabla1[[#This Row],[¿CÓMO?
CAUSA INMEDIATA 
(Iniciar con la palabra 
por)]]," ","a causa de"," ",Tabla1[[#This Row],[¿PORQUÉ?
CAUSA RAÍZ
(Iniciar con 
debido a/a causa de)]]))</f>
        <v xml:space="preserve"> por a causa de </v>
      </c>
      <c r="K15" s="317"/>
    </row>
    <row r="16" spans="1:11" ht="93" customHeight="1" x14ac:dyDescent="0.25">
      <c r="A16" s="311" t="s">
        <v>70</v>
      </c>
      <c r="B16" s="162"/>
      <c r="C16" s="162"/>
      <c r="D16" s="312" t="str">
        <f>+IF(B16='11 FORMULAS'!$B$4,'11 FORMULAS'!$C$4,IF(B16='11 FORMULAS'!$B$6,'11 FORMULAS'!$C$6,IF(B16='11 FORMULAS'!$B$8,'11 FORMULAS'!$C$8,IF(B16='11 FORMULAS'!$B$10,'11 FORMULAS'!$C$10,""))))</f>
        <v/>
      </c>
      <c r="E16" s="263" t="str">
        <f>+IFERROR(VLOOKUP(B16,Tabla3[],2,0),"")</f>
        <v/>
      </c>
      <c r="F16" s="311"/>
      <c r="G16" s="311"/>
      <c r="H16" s="313"/>
      <c r="I16" s="313"/>
      <c r="J16" s="314" t="str">
        <f>(CONCATENATE(Tabla1[[#This Row],[¿QUÉ? 
IMPACTO]]," ","por",Tabla1[[#This Row],[¿CÓMO?
CAUSA INMEDIATA 
(Iniciar con la palabra 
por)]]," ","a causa de"," ",Tabla1[[#This Row],[¿PORQUÉ?
CAUSA RAÍZ
(Iniciar con 
debido a/a causa de)]]))</f>
        <v xml:space="preserve"> por a causa de </v>
      </c>
      <c r="K16" s="317"/>
    </row>
    <row r="17" spans="1:11" s="319" customFormat="1" ht="93" customHeight="1" x14ac:dyDescent="0.25">
      <c r="A17" s="311" t="s">
        <v>71</v>
      </c>
      <c r="B17" s="162"/>
      <c r="C17" s="162"/>
      <c r="D17" s="312" t="str">
        <f>+IF(B17='11 FORMULAS'!$B$4,'11 FORMULAS'!$C$4,IF(B17='11 FORMULAS'!$B$6,'11 FORMULAS'!$C$6,IF(B17='11 FORMULAS'!$B$8,'11 FORMULAS'!$C$8,IF(B17='11 FORMULAS'!$B$10,'11 FORMULAS'!$C$10,""))))</f>
        <v/>
      </c>
      <c r="E17" s="263" t="str">
        <f>+IFERROR(VLOOKUP(B17,Tabla3[],2,0),"")</f>
        <v/>
      </c>
      <c r="F17" s="311"/>
      <c r="G17" s="311"/>
      <c r="H17" s="313"/>
      <c r="I17" s="313"/>
      <c r="J17" s="314" t="str">
        <f>(CONCATENATE(Tabla1[[#This Row],[¿QUÉ? 
IMPACTO]]," ","por",Tabla1[[#This Row],[¿CÓMO?
CAUSA INMEDIATA 
(Iniciar con la palabra 
por)]]," ","a causa de"," ",Tabla1[[#This Row],[¿PORQUÉ?
CAUSA RAÍZ
(Iniciar con 
debido a/a causa de)]]))</f>
        <v xml:space="preserve"> por a causa de </v>
      </c>
      <c r="K17" s="318"/>
    </row>
    <row r="18" spans="1:11" s="319" customFormat="1" ht="93" customHeight="1" x14ac:dyDescent="0.25">
      <c r="A18" s="311" t="s">
        <v>72</v>
      </c>
      <c r="B18" s="162"/>
      <c r="C18" s="162"/>
      <c r="D18" s="312" t="str">
        <f>+IF(B18='11 FORMULAS'!$B$4,'11 FORMULAS'!$C$4,IF(B18='11 FORMULAS'!$B$6,'11 FORMULAS'!$C$6,IF(B18='11 FORMULAS'!$B$8,'11 FORMULAS'!$C$8,IF(B18='11 FORMULAS'!$B$10,'11 FORMULAS'!$C$10,""))))</f>
        <v/>
      </c>
      <c r="E18" s="263" t="str">
        <f>+IFERROR(VLOOKUP(B18,Tabla3[],2,0),"")</f>
        <v/>
      </c>
      <c r="F18" s="311"/>
      <c r="G18" s="311"/>
      <c r="H18" s="313"/>
      <c r="I18" s="313"/>
      <c r="J18" s="314" t="str">
        <f>(CONCATENATE(Tabla1[[#This Row],[¿QUÉ? 
IMPACTO]]," ","por",Tabla1[[#This Row],[¿CÓMO?
CAUSA INMEDIATA 
(Iniciar con la palabra 
por)]]," ","a causa de"," ",Tabla1[[#This Row],[¿PORQUÉ?
CAUSA RAÍZ
(Iniciar con 
debido a/a causa de)]]))</f>
        <v xml:space="preserve"> por a causa de </v>
      </c>
      <c r="K18" s="318"/>
    </row>
    <row r="19" spans="1:11" s="319" customFormat="1" ht="93" customHeight="1" x14ac:dyDescent="0.25">
      <c r="A19" s="311" t="s">
        <v>73</v>
      </c>
      <c r="B19" s="162"/>
      <c r="C19" s="162"/>
      <c r="D19" s="312" t="str">
        <f>+IF(B19='11 FORMULAS'!$B$4,'11 FORMULAS'!$C$4,IF(B19='11 FORMULAS'!$B$6,'11 FORMULAS'!$C$6,IF(B19='11 FORMULAS'!$B$8,'11 FORMULAS'!$C$8,IF(B19='11 FORMULAS'!$B$10,'11 FORMULAS'!$C$10,""))))</f>
        <v/>
      </c>
      <c r="E19" s="263" t="str">
        <f>+IFERROR(VLOOKUP(B19,Tabla3[],2,0),"")</f>
        <v/>
      </c>
      <c r="F19" s="311"/>
      <c r="G19" s="311"/>
      <c r="H19" s="313"/>
      <c r="I19" s="313"/>
      <c r="J19" s="314" t="str">
        <f>(CONCATENATE(Tabla1[[#This Row],[¿QUÉ? 
IMPACTO]]," ","por",Tabla1[[#This Row],[¿CÓMO?
CAUSA INMEDIATA 
(Iniciar con la palabra 
por)]]," ","a causa de"," ",Tabla1[[#This Row],[¿PORQUÉ?
CAUSA RAÍZ
(Iniciar con 
debido a/a causa de)]]))</f>
        <v xml:space="preserve"> por a causa de </v>
      </c>
      <c r="K19" s="318"/>
    </row>
    <row r="20" spans="1:11" s="319" customFormat="1" ht="93" customHeight="1" x14ac:dyDescent="0.25">
      <c r="A20" s="311" t="s">
        <v>74</v>
      </c>
      <c r="B20" s="162"/>
      <c r="C20" s="162"/>
      <c r="D20" s="312" t="str">
        <f>+IF(B20='11 FORMULAS'!$B$4,'11 FORMULAS'!$C$4,IF(B20='11 FORMULAS'!$B$6,'11 FORMULAS'!$C$6,IF(B20='11 FORMULAS'!$B$8,'11 FORMULAS'!$C$8,IF(B20='11 FORMULAS'!$B$10,'11 FORMULAS'!$C$10,""))))</f>
        <v/>
      </c>
      <c r="E20" s="263" t="str">
        <f>+IFERROR(VLOOKUP(B20,Tabla3[],2,0),"")</f>
        <v/>
      </c>
      <c r="F20" s="311"/>
      <c r="G20" s="311"/>
      <c r="H20" s="313"/>
      <c r="I20" s="313"/>
      <c r="J20" s="314" t="str">
        <f>(CONCATENATE(Tabla1[[#This Row],[¿QUÉ? 
IMPACTO]]," ","por",Tabla1[[#This Row],[¿CÓMO?
CAUSA INMEDIATA 
(Iniciar con la palabra 
por)]]," ","a causa de"," ",Tabla1[[#This Row],[¿PORQUÉ?
CAUSA RAÍZ
(Iniciar con 
debido a/a causa de)]]))</f>
        <v xml:space="preserve"> por a causa de </v>
      </c>
      <c r="K20" s="318"/>
    </row>
    <row r="21" spans="1:11" s="319" customFormat="1" ht="93" customHeight="1" x14ac:dyDescent="0.25">
      <c r="A21" s="311" t="s">
        <v>75</v>
      </c>
      <c r="B21" s="162"/>
      <c r="C21" s="162"/>
      <c r="D21" s="312" t="str">
        <f>+IF(B21='11 FORMULAS'!$B$4,'11 FORMULAS'!$C$4,IF(B21='11 FORMULAS'!$B$6,'11 FORMULAS'!$C$6,IF(B21='11 FORMULAS'!$B$8,'11 FORMULAS'!$C$8,IF(B21='11 FORMULAS'!$B$10,'11 FORMULAS'!$C$10,""))))</f>
        <v/>
      </c>
      <c r="E21" s="263" t="str">
        <f>+IFERROR(VLOOKUP(B21,Tabla3[],2,0),"")</f>
        <v/>
      </c>
      <c r="F21" s="311"/>
      <c r="G21" s="311"/>
      <c r="H21" s="313"/>
      <c r="I21" s="313"/>
      <c r="J21" s="314" t="str">
        <f>(CONCATENATE(Tabla1[[#This Row],[¿QUÉ? 
IMPACTO]]," ","por",Tabla1[[#This Row],[¿CÓMO?
CAUSA INMEDIATA 
(Iniciar con la palabra 
por)]]," ","a causa de"," ",Tabla1[[#This Row],[¿PORQUÉ?
CAUSA RAÍZ
(Iniciar con 
debido a/a causa de)]]))</f>
        <v xml:space="preserve"> por a causa de </v>
      </c>
      <c r="K21" s="318"/>
    </row>
    <row r="22" spans="1:11" s="319" customFormat="1" ht="93" customHeight="1" x14ac:dyDescent="0.25">
      <c r="A22" s="311" t="s">
        <v>76</v>
      </c>
      <c r="B22" s="162"/>
      <c r="C22" s="162"/>
      <c r="D22" s="312" t="str">
        <f>+IF(B22='11 FORMULAS'!$B$4,'11 FORMULAS'!$C$4,IF(B22='11 FORMULAS'!$B$6,'11 FORMULAS'!$C$6,IF(B22='11 FORMULAS'!$B$8,'11 FORMULAS'!$C$8,IF(B22='11 FORMULAS'!$B$10,'11 FORMULAS'!$C$10,""))))</f>
        <v/>
      </c>
      <c r="E22" s="263" t="str">
        <f>+IFERROR(VLOOKUP(B22,Tabla3[],2,0),"")</f>
        <v/>
      </c>
      <c r="F22" s="311"/>
      <c r="G22" s="311"/>
      <c r="H22" s="313"/>
      <c r="I22" s="313"/>
      <c r="J22" s="314" t="str">
        <f>(CONCATENATE(Tabla1[[#This Row],[¿QUÉ? 
IMPACTO]]," ","por",Tabla1[[#This Row],[¿CÓMO?
CAUSA INMEDIATA 
(Iniciar con la palabra 
por)]]," ","a causa de"," ",Tabla1[[#This Row],[¿PORQUÉ?
CAUSA RAÍZ
(Iniciar con 
debido a/a causa de)]]))</f>
        <v xml:space="preserve"> por a causa de </v>
      </c>
      <c r="K22" s="318"/>
    </row>
    <row r="23" spans="1:11" s="319" customFormat="1" ht="93" customHeight="1" x14ac:dyDescent="0.25">
      <c r="A23" s="311" t="s">
        <v>77</v>
      </c>
      <c r="B23" s="162"/>
      <c r="C23" s="162"/>
      <c r="D23" s="312" t="str">
        <f>+IF(B23='11 FORMULAS'!$B$4,'11 FORMULAS'!$C$4,IF(B23='11 FORMULAS'!$B$6,'11 FORMULAS'!$C$6,IF(B23='11 FORMULAS'!$B$8,'11 FORMULAS'!$C$8,IF(B23='11 FORMULAS'!$B$10,'11 FORMULAS'!$C$10,""))))</f>
        <v/>
      </c>
      <c r="E23" s="263" t="str">
        <f>+IFERROR(VLOOKUP(B23,Tabla3[],2,0),"")</f>
        <v/>
      </c>
      <c r="F23" s="311"/>
      <c r="G23" s="311"/>
      <c r="H23" s="313"/>
      <c r="I23" s="313"/>
      <c r="J23" s="314" t="str">
        <f>(CONCATENATE(Tabla1[[#This Row],[¿QUÉ? 
IMPACTO]]," ","por",Tabla1[[#This Row],[¿CÓMO?
CAUSA INMEDIATA 
(Iniciar con la palabra 
por)]]," ","a causa de"," ",Tabla1[[#This Row],[¿PORQUÉ?
CAUSA RAÍZ
(Iniciar con 
debido a/a causa de)]]))</f>
        <v xml:space="preserve"> por a causa de </v>
      </c>
      <c r="K23" s="318"/>
    </row>
    <row r="24" spans="1:11" s="319" customFormat="1" ht="93" customHeight="1" x14ac:dyDescent="0.25">
      <c r="A24" s="311" t="s">
        <v>78</v>
      </c>
      <c r="B24" s="162"/>
      <c r="C24" s="162"/>
      <c r="D24" s="312" t="str">
        <f>+IF(B24='11 FORMULAS'!$B$4,'11 FORMULAS'!$C$4,IF(B24='11 FORMULAS'!$B$6,'11 FORMULAS'!$C$6,IF(B24='11 FORMULAS'!$B$8,'11 FORMULAS'!$C$8,IF(B24='11 FORMULAS'!$B$10,'11 FORMULAS'!$C$10,""))))</f>
        <v/>
      </c>
      <c r="E24" s="263" t="str">
        <f>+IFERROR(VLOOKUP(B24,Tabla3[],2,0),"")</f>
        <v/>
      </c>
      <c r="F24" s="311"/>
      <c r="G24" s="311"/>
      <c r="H24" s="313"/>
      <c r="I24" s="313"/>
      <c r="J24" s="314" t="str">
        <f>(CONCATENATE(Tabla1[[#This Row],[¿QUÉ? 
IMPACTO]]," ","por",Tabla1[[#This Row],[¿CÓMO?
CAUSA INMEDIATA 
(Iniciar con la palabra 
por)]]," ","a causa de"," ",Tabla1[[#This Row],[¿PORQUÉ?
CAUSA RAÍZ
(Iniciar con 
debido a/a causa de)]]))</f>
        <v xml:space="preserve"> por a causa de </v>
      </c>
      <c r="K24" s="318"/>
    </row>
    <row r="25" spans="1:11" s="319" customFormat="1" ht="93" customHeight="1" x14ac:dyDescent="0.25">
      <c r="A25" s="311" t="s">
        <v>79</v>
      </c>
      <c r="B25" s="162"/>
      <c r="C25" s="162"/>
      <c r="D25" s="312" t="str">
        <f>+IF(B25='11 FORMULAS'!$B$4,'11 FORMULAS'!$C$4,IF(B25='11 FORMULAS'!$B$6,'11 FORMULAS'!$C$6,IF(B25='11 FORMULAS'!$B$8,'11 FORMULAS'!$C$8,IF(B25='11 FORMULAS'!$B$10,'11 FORMULAS'!$C$10,""))))</f>
        <v/>
      </c>
      <c r="E25" s="263" t="str">
        <f>+IFERROR(VLOOKUP(B25,Tabla3[],2,0),"")</f>
        <v/>
      </c>
      <c r="F25" s="311"/>
      <c r="G25" s="311"/>
      <c r="H25" s="313"/>
      <c r="I25" s="313"/>
      <c r="J25" s="314" t="str">
        <f>(CONCATENATE(Tabla1[[#This Row],[¿QUÉ? 
IMPACTO]]," ","por",Tabla1[[#This Row],[¿CÓMO?
CAUSA INMEDIATA 
(Iniciar con la palabra 
por)]]," ","a causa de"," ",Tabla1[[#This Row],[¿PORQUÉ?
CAUSA RAÍZ
(Iniciar con 
debido a/a causa de)]]))</f>
        <v xml:space="preserve"> por a causa de </v>
      </c>
      <c r="K25" s="318"/>
    </row>
    <row r="26" spans="1:11" s="319" customFormat="1" ht="93" customHeight="1" x14ac:dyDescent="0.25">
      <c r="A26" s="311" t="s">
        <v>80</v>
      </c>
      <c r="B26" s="162"/>
      <c r="C26" s="162"/>
      <c r="D26" s="312" t="str">
        <f>+IF(B26='11 FORMULAS'!$B$4,'11 FORMULAS'!$C$4,IF(B26='11 FORMULAS'!$B$6,'11 FORMULAS'!$C$6,IF(B26='11 FORMULAS'!$B$8,'11 FORMULAS'!$C$8,IF(B26='11 FORMULAS'!$B$10,'11 FORMULAS'!$C$10,""))))</f>
        <v/>
      </c>
      <c r="E26" s="263" t="str">
        <f>+IFERROR(VLOOKUP(B26,Tabla3[],2,0),"")</f>
        <v/>
      </c>
      <c r="F26" s="311"/>
      <c r="G26" s="311"/>
      <c r="H26" s="313"/>
      <c r="I26" s="313"/>
      <c r="J26" s="314" t="str">
        <f>(CONCATENATE(Tabla1[[#This Row],[¿QUÉ? 
IMPACTO]]," ","por",Tabla1[[#This Row],[¿CÓMO?
CAUSA INMEDIATA 
(Iniciar con la palabra 
por)]]," ","a causa de"," ",Tabla1[[#This Row],[¿PORQUÉ?
CAUSA RAÍZ
(Iniciar con 
debido a/a causa de)]]))</f>
        <v xml:space="preserve"> por a causa de </v>
      </c>
      <c r="K26" s="318"/>
    </row>
    <row r="27" spans="1:11" s="319" customFormat="1" ht="93" customHeight="1" x14ac:dyDescent="0.25">
      <c r="A27" s="311" t="s">
        <v>81</v>
      </c>
      <c r="B27" s="162"/>
      <c r="C27" s="162"/>
      <c r="D27" s="312" t="str">
        <f>+IF(B27='11 FORMULAS'!$B$4,'11 FORMULAS'!$C$4,IF(B27='11 FORMULAS'!$B$6,'11 FORMULAS'!$C$6,IF(B27='11 FORMULAS'!$B$8,'11 FORMULAS'!$C$8,IF(B27='11 FORMULAS'!$B$10,'11 FORMULAS'!$C$10,""))))</f>
        <v/>
      </c>
      <c r="E27" s="263" t="str">
        <f>+IFERROR(VLOOKUP(B27,Tabla3[],2,0),"")</f>
        <v/>
      </c>
      <c r="F27" s="311"/>
      <c r="G27" s="311"/>
      <c r="H27" s="313"/>
      <c r="I27" s="313"/>
      <c r="J27" s="314" t="str">
        <f>(CONCATENATE(Tabla1[[#This Row],[¿QUÉ? 
IMPACTO]]," ","por",Tabla1[[#This Row],[¿CÓMO?
CAUSA INMEDIATA 
(Iniciar con la palabra 
por)]]," ","a causa de"," ",Tabla1[[#This Row],[¿PORQUÉ?
CAUSA RAÍZ
(Iniciar con 
debido a/a causa de)]]))</f>
        <v xml:space="preserve"> por a causa de </v>
      </c>
      <c r="K27" s="318"/>
    </row>
    <row r="28" spans="1:11" s="319" customFormat="1" ht="93" customHeight="1" x14ac:dyDescent="0.25">
      <c r="A28" s="311" t="s">
        <v>82</v>
      </c>
      <c r="B28" s="162"/>
      <c r="C28" s="162"/>
      <c r="D28" s="312" t="str">
        <f>+IF(B28='11 FORMULAS'!$B$4,'11 FORMULAS'!$C$4,IF(B28='11 FORMULAS'!$B$6,'11 FORMULAS'!$C$6,IF(B28='11 FORMULAS'!$B$8,'11 FORMULAS'!$C$8,IF(B28='11 FORMULAS'!$B$10,'11 FORMULAS'!$C$10,""))))</f>
        <v/>
      </c>
      <c r="E28" s="263" t="str">
        <f>+IFERROR(VLOOKUP(B28,Tabla3[],2,0),"")</f>
        <v/>
      </c>
      <c r="F28" s="311"/>
      <c r="G28" s="311"/>
      <c r="H28" s="320"/>
      <c r="I28" s="320"/>
      <c r="J28" s="314" t="str">
        <f>(CONCATENATE(Tabla1[[#This Row],[¿QUÉ? 
IMPACTO]]," ","por",Tabla1[[#This Row],[¿CÓMO?
CAUSA INMEDIATA 
(Iniciar con la palabra 
por)]]," ","a causa de"," ",Tabla1[[#This Row],[¿PORQUÉ?
CAUSA RAÍZ
(Iniciar con 
debido a/a causa de)]]))</f>
        <v xml:space="preserve"> por a causa de </v>
      </c>
      <c r="K28" s="318"/>
    </row>
    <row r="29" spans="1:11" s="319" customFormat="1" ht="18" x14ac:dyDescent="0.25">
      <c r="F29" s="114"/>
      <c r="G29" s="114"/>
      <c r="H29" s="114"/>
      <c r="I29" s="114"/>
      <c r="J29" s="321"/>
    </row>
    <row r="30" spans="1:11" x14ac:dyDescent="0.2">
      <c r="F30" s="115"/>
      <c r="G30" s="115"/>
      <c r="H30" s="115"/>
      <c r="I30" s="115"/>
    </row>
    <row r="31" spans="1:11" x14ac:dyDescent="0.2">
      <c r="F31" s="115"/>
      <c r="G31" s="115"/>
      <c r="H31" s="115"/>
      <c r="I31" s="115"/>
    </row>
    <row r="32" spans="1:11" x14ac:dyDescent="0.25">
      <c r="F32" s="322"/>
      <c r="G32" s="322"/>
      <c r="H32" s="322"/>
      <c r="I32" s="322"/>
    </row>
    <row r="33" spans="6:26" x14ac:dyDescent="0.2">
      <c r="F33" s="115"/>
      <c r="G33" s="115"/>
      <c r="H33" s="115"/>
      <c r="I33" s="115"/>
    </row>
    <row r="34" spans="6:26" x14ac:dyDescent="0.2">
      <c r="F34" s="115"/>
      <c r="G34" s="115"/>
      <c r="H34" s="115"/>
      <c r="I34" s="115"/>
    </row>
    <row r="35" spans="6:26" x14ac:dyDescent="0.2">
      <c r="F35" s="115"/>
      <c r="G35" s="115"/>
      <c r="H35" s="115"/>
      <c r="I35" s="115"/>
    </row>
    <row r="39" spans="6:26" ht="14.25" customHeight="1" x14ac:dyDescent="0.25"/>
    <row r="43" spans="6:26" ht="14.25" customHeight="1" x14ac:dyDescent="0.25">
      <c r="X43" s="323"/>
    </row>
    <row r="44" spans="6:26" x14ac:dyDescent="0.25">
      <c r="Z44" s="323"/>
    </row>
    <row r="45" spans="6:26" x14ac:dyDescent="0.25">
      <c r="Z45" s="323"/>
    </row>
    <row r="46" spans="6:26" x14ac:dyDescent="0.25">
      <c r="Z46" s="323"/>
    </row>
    <row r="47" spans="6:26" x14ac:dyDescent="0.25">
      <c r="Z47" s="323"/>
    </row>
    <row r="48" spans="6:26" x14ac:dyDescent="0.25">
      <c r="Z48" s="323"/>
    </row>
    <row r="49" spans="26:26" x14ac:dyDescent="0.25">
      <c r="Z49" s="323"/>
    </row>
    <row r="50" spans="26:26" x14ac:dyDescent="0.25">
      <c r="Z50" s="323"/>
    </row>
    <row r="51" spans="26:26" ht="14.25" customHeight="1" x14ac:dyDescent="0.25">
      <c r="Z51" s="323"/>
    </row>
    <row r="52" spans="26:26" x14ac:dyDescent="0.25">
      <c r="Z52" s="323"/>
    </row>
  </sheetData>
  <sheetProtection formatCells="0" formatColumns="0" formatRows="0" sort="0" autoFilter="0" pivotTables="0"/>
  <mergeCells count="10">
    <mergeCell ref="C2:K2"/>
    <mergeCell ref="B7:E7"/>
    <mergeCell ref="A7:A8"/>
    <mergeCell ref="A1:K1"/>
    <mergeCell ref="A3:K3"/>
    <mergeCell ref="B4:D4"/>
    <mergeCell ref="B5:D5"/>
    <mergeCell ref="F4:H4"/>
    <mergeCell ref="G5:H5"/>
    <mergeCell ref="J5:K5"/>
  </mergeCells>
  <phoneticPr fontId="11" type="noConversion"/>
  <dataValidations count="2">
    <dataValidation type="list" allowBlank="1" showInputMessage="1" showErrorMessage="1" sqref="C9:C28" xr:uid="{00000000-0002-0000-0100-000000000000}">
      <formula1>INDIRECT(B9)</formula1>
    </dataValidation>
    <dataValidation type="list" allowBlank="1" showInputMessage="1" showErrorMessage="1" sqref="G9:G28" xr:uid="{00000000-0002-0000-0100-000001000000}">
      <formula1>INDIRECT($F9)</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FORMULAS'!$A$31:$E$31</xm:f>
          </x14:formula1>
          <xm:sqref>F9:F28</xm:sqref>
        </x14:dataValidation>
        <x14:dataValidation type="list" allowBlank="1" showInputMessage="1" showErrorMessage="1" xr:uid="{00000000-0002-0000-0100-000003000000}">
          <x14:formula1>
            <xm:f>'11 FORMULAS'!$A$38:$F$38</xm:f>
          </x14:formula1>
          <xm:sqref>B9:B28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5"/>
  <sheetViews>
    <sheetView zoomScale="70" zoomScaleNormal="70" workbookViewId="0">
      <selection activeCell="C31" sqref="C31"/>
    </sheetView>
  </sheetViews>
  <sheetFormatPr baseColWidth="10" defaultColWidth="10.85546875" defaultRowHeight="12.75" x14ac:dyDescent="0.2"/>
  <cols>
    <col min="1" max="1" width="35.42578125" style="24" customWidth="1"/>
    <col min="2" max="2" width="47.140625" style="24" customWidth="1"/>
    <col min="3" max="3" width="42.42578125" style="24" customWidth="1"/>
    <col min="4" max="4" width="34.42578125" style="24" customWidth="1"/>
    <col min="5" max="5" width="27.140625" style="24" customWidth="1"/>
    <col min="6" max="6" width="45.42578125" style="24" customWidth="1"/>
    <col min="7" max="7" width="22.140625" style="24" customWidth="1"/>
    <col min="8" max="8" width="20.85546875" style="24" customWidth="1"/>
    <col min="9" max="9" width="46.28515625" style="24" customWidth="1"/>
    <col min="10" max="10" width="10.85546875" style="24"/>
    <col min="11" max="11" width="20.85546875" style="24" customWidth="1"/>
    <col min="12" max="12" width="14.42578125" style="24" customWidth="1"/>
    <col min="13" max="14" width="21" style="24" customWidth="1"/>
    <col min="15" max="16" width="10.85546875" style="24"/>
    <col min="17" max="17" width="14.85546875" style="24" customWidth="1"/>
    <col min="18" max="18" width="10.85546875" style="24"/>
    <col min="19" max="19" width="16.42578125" style="24" customWidth="1"/>
    <col min="20" max="20" width="10.85546875" style="24"/>
    <col min="21" max="21" width="30.140625" style="24" customWidth="1"/>
    <col min="22" max="16384" width="10.85546875" style="24"/>
  </cols>
  <sheetData>
    <row r="1" spans="1:23" ht="25.5" customHeight="1" x14ac:dyDescent="0.2">
      <c r="A1" s="458" t="s">
        <v>83</v>
      </c>
      <c r="B1" s="458"/>
      <c r="E1" s="457" t="s">
        <v>84</v>
      </c>
      <c r="F1" s="457"/>
      <c r="G1" s="457"/>
      <c r="H1" s="457"/>
    </row>
    <row r="2" spans="1:23" ht="48.95" customHeight="1" x14ac:dyDescent="0.2">
      <c r="B2" s="33" t="s">
        <v>54</v>
      </c>
      <c r="C2" s="33"/>
      <c r="E2" s="456" t="s">
        <v>85</v>
      </c>
      <c r="F2" s="456"/>
      <c r="G2" s="456"/>
      <c r="H2" s="456"/>
      <c r="I2" s="456"/>
      <c r="K2" s="456" t="s">
        <v>86</v>
      </c>
      <c r="L2" s="456"/>
      <c r="M2" s="456"/>
      <c r="N2" s="456"/>
      <c r="P2" s="456" t="s">
        <v>35</v>
      </c>
      <c r="Q2" s="456"/>
      <c r="S2" s="25" t="s">
        <v>44</v>
      </c>
      <c r="U2" s="25" t="s">
        <v>87</v>
      </c>
      <c r="W2" s="10" t="s">
        <v>45</v>
      </c>
    </row>
    <row r="3" spans="1:23" ht="29.25" thickBot="1" x14ac:dyDescent="0.25">
      <c r="A3" s="26" t="s">
        <v>88</v>
      </c>
      <c r="B3" s="33" t="s">
        <v>88</v>
      </c>
      <c r="C3" s="33" t="s">
        <v>54</v>
      </c>
      <c r="E3" s="27" t="s">
        <v>31</v>
      </c>
      <c r="F3" s="27" t="s">
        <v>33</v>
      </c>
      <c r="H3" s="27" t="s">
        <v>36</v>
      </c>
      <c r="I3" s="27" t="s">
        <v>38</v>
      </c>
      <c r="K3" s="25" t="s">
        <v>89</v>
      </c>
      <c r="L3" s="25" t="s">
        <v>90</v>
      </c>
      <c r="M3" s="25" t="s">
        <v>91</v>
      </c>
      <c r="N3" s="25" t="s">
        <v>92</v>
      </c>
      <c r="P3" s="30" t="s">
        <v>31</v>
      </c>
      <c r="Q3" s="30" t="s">
        <v>93</v>
      </c>
      <c r="S3" s="26" t="s">
        <v>94</v>
      </c>
      <c r="U3" s="3" t="s">
        <v>95</v>
      </c>
      <c r="W3" s="9" t="s">
        <v>96</v>
      </c>
    </row>
    <row r="4" spans="1:23" ht="38.25" x14ac:dyDescent="0.2">
      <c r="A4" s="32" t="s">
        <v>97</v>
      </c>
      <c r="B4" s="35" t="s">
        <v>97</v>
      </c>
      <c r="C4" s="45" t="s">
        <v>98</v>
      </c>
      <c r="E4" s="26" t="s">
        <v>99</v>
      </c>
      <c r="F4" s="28">
        <v>0.25</v>
      </c>
      <c r="H4" s="26" t="s">
        <v>100</v>
      </c>
      <c r="I4" s="28">
        <v>0.25</v>
      </c>
      <c r="K4" s="62" t="s">
        <v>101</v>
      </c>
      <c r="L4" s="26" t="s">
        <v>102</v>
      </c>
      <c r="M4" s="26" t="s">
        <v>103</v>
      </c>
      <c r="N4" s="26" t="s">
        <v>104</v>
      </c>
      <c r="P4" s="26" t="s">
        <v>99</v>
      </c>
      <c r="Q4" s="48" t="s">
        <v>105</v>
      </c>
      <c r="S4" s="26" t="s">
        <v>106</v>
      </c>
      <c r="U4" s="3" t="s">
        <v>107</v>
      </c>
      <c r="W4" s="9" t="s">
        <v>108</v>
      </c>
    </row>
    <row r="5" spans="1:23" ht="77.25" thickBot="1" x14ac:dyDescent="0.25">
      <c r="A5" s="32" t="s">
        <v>109</v>
      </c>
      <c r="B5" s="39"/>
      <c r="C5" s="46"/>
      <c r="E5" s="26" t="s">
        <v>110</v>
      </c>
      <c r="F5" s="28">
        <v>0.15</v>
      </c>
      <c r="H5" s="26" t="s">
        <v>111</v>
      </c>
      <c r="I5" s="28">
        <v>0.15</v>
      </c>
      <c r="K5" s="62" t="s">
        <v>112</v>
      </c>
      <c r="L5" s="26" t="s">
        <v>113</v>
      </c>
      <c r="M5" s="26" t="s">
        <v>114</v>
      </c>
      <c r="N5" s="26" t="s">
        <v>115</v>
      </c>
      <c r="P5" s="26" t="s">
        <v>110</v>
      </c>
      <c r="Q5" s="48" t="s">
        <v>105</v>
      </c>
      <c r="S5" s="26" t="s">
        <v>116</v>
      </c>
      <c r="U5" s="3" t="s">
        <v>117</v>
      </c>
      <c r="W5" s="9" t="s">
        <v>118</v>
      </c>
    </row>
    <row r="6" spans="1:23" ht="28.5" x14ac:dyDescent="0.2">
      <c r="A6" s="32" t="s">
        <v>119</v>
      </c>
      <c r="B6" s="41" t="s">
        <v>109</v>
      </c>
      <c r="C6" s="47" t="s">
        <v>120</v>
      </c>
      <c r="E6" s="26" t="s">
        <v>121</v>
      </c>
      <c r="F6" s="28">
        <v>0.1</v>
      </c>
      <c r="H6" s="26"/>
      <c r="I6" s="26"/>
      <c r="K6" s="62" t="s">
        <v>122</v>
      </c>
      <c r="L6" s="26"/>
      <c r="M6" s="26"/>
      <c r="N6" s="26" t="s">
        <v>123</v>
      </c>
      <c r="P6" s="26" t="s">
        <v>121</v>
      </c>
      <c r="Q6" s="48" t="s">
        <v>124</v>
      </c>
      <c r="S6" s="26" t="s">
        <v>125</v>
      </c>
      <c r="U6" s="3" t="s">
        <v>126</v>
      </c>
      <c r="W6" s="26"/>
    </row>
    <row r="7" spans="1:23" ht="13.5" thickBot="1" x14ac:dyDescent="0.25">
      <c r="A7" s="32" t="s">
        <v>127</v>
      </c>
      <c r="B7" s="39"/>
      <c r="C7" s="46"/>
      <c r="E7" s="26"/>
      <c r="F7" s="28"/>
      <c r="P7" s="29"/>
      <c r="S7" s="26" t="s">
        <v>128</v>
      </c>
    </row>
    <row r="8" spans="1:23" x14ac:dyDescent="0.2">
      <c r="A8" s="32" t="s">
        <v>129</v>
      </c>
      <c r="B8" s="41" t="s">
        <v>119</v>
      </c>
      <c r="C8" s="47" t="s">
        <v>130</v>
      </c>
      <c r="S8" s="26"/>
    </row>
    <row r="9" spans="1:23" ht="26.25" thickBot="1" x14ac:dyDescent="0.25">
      <c r="A9" s="32" t="s">
        <v>131</v>
      </c>
      <c r="B9" s="43"/>
      <c r="C9" s="46"/>
    </row>
    <row r="10" spans="1:23" x14ac:dyDescent="0.2">
      <c r="A10" s="32" t="s">
        <v>132</v>
      </c>
      <c r="B10" s="41" t="s">
        <v>127</v>
      </c>
      <c r="C10" s="47" t="s">
        <v>133</v>
      </c>
    </row>
    <row r="11" spans="1:23" ht="14.25" customHeight="1" thickBot="1" x14ac:dyDescent="0.25">
      <c r="A11" s="34"/>
      <c r="B11" s="39"/>
      <c r="C11" s="46"/>
    </row>
    <row r="12" spans="1:23" ht="14.25" customHeight="1" x14ac:dyDescent="0.2">
      <c r="B12" s="41" t="s">
        <v>129</v>
      </c>
      <c r="C12" s="42" t="s">
        <v>98</v>
      </c>
    </row>
    <row r="13" spans="1:23" ht="14.25" customHeight="1" x14ac:dyDescent="0.2">
      <c r="A13" s="60" t="s">
        <v>58</v>
      </c>
      <c r="B13" s="38"/>
      <c r="C13" s="37" t="s">
        <v>120</v>
      </c>
    </row>
    <row r="14" spans="1:23" ht="14.25" customHeight="1" x14ac:dyDescent="0.2">
      <c r="A14" s="61" t="s">
        <v>134</v>
      </c>
      <c r="B14" s="36"/>
      <c r="C14" s="37" t="s">
        <v>130</v>
      </c>
    </row>
    <row r="15" spans="1:23" ht="14.25" customHeight="1" x14ac:dyDescent="0.2">
      <c r="A15" s="61" t="s">
        <v>63</v>
      </c>
      <c r="B15" s="36"/>
      <c r="C15" s="37" t="s">
        <v>133</v>
      </c>
    </row>
    <row r="16" spans="1:23" ht="14.25" customHeight="1" x14ac:dyDescent="0.2">
      <c r="A16" s="61" t="s">
        <v>135</v>
      </c>
      <c r="B16" s="36"/>
      <c r="C16" s="37" t="s">
        <v>136</v>
      </c>
    </row>
    <row r="17" spans="1:5" ht="14.25" customHeight="1" thickBot="1" x14ac:dyDescent="0.25">
      <c r="A17" s="61" t="s">
        <v>137</v>
      </c>
      <c r="B17" s="39"/>
      <c r="C17" s="40"/>
    </row>
    <row r="18" spans="1:5" x14ac:dyDescent="0.2">
      <c r="A18" s="61" t="s">
        <v>138</v>
      </c>
      <c r="B18" s="41" t="s">
        <v>131</v>
      </c>
      <c r="C18" s="42" t="s">
        <v>98</v>
      </c>
    </row>
    <row r="19" spans="1:5" ht="14.25" customHeight="1" x14ac:dyDescent="0.2">
      <c r="B19" s="36"/>
      <c r="C19" s="37" t="s">
        <v>120</v>
      </c>
    </row>
    <row r="20" spans="1:5" ht="14.25" customHeight="1" x14ac:dyDescent="0.2">
      <c r="B20" s="36"/>
      <c r="C20" s="37" t="s">
        <v>130</v>
      </c>
    </row>
    <row r="21" spans="1:5" ht="14.25" customHeight="1" x14ac:dyDescent="0.2">
      <c r="B21" s="36"/>
      <c r="C21" s="37" t="s">
        <v>133</v>
      </c>
    </row>
    <row r="22" spans="1:5" ht="14.25" customHeight="1" x14ac:dyDescent="0.2">
      <c r="B22" s="36"/>
      <c r="C22" s="37" t="s">
        <v>136</v>
      </c>
    </row>
    <row r="23" spans="1:5" ht="14.25" customHeight="1" thickBot="1" x14ac:dyDescent="0.25">
      <c r="B23" s="43"/>
      <c r="C23" s="44"/>
    </row>
    <row r="24" spans="1:5" ht="14.25" customHeight="1" x14ac:dyDescent="0.2">
      <c r="B24" s="41" t="s">
        <v>132</v>
      </c>
      <c r="C24" s="42" t="s">
        <v>136</v>
      </c>
    </row>
    <row r="25" spans="1:5" ht="14.25" customHeight="1" x14ac:dyDescent="0.2">
      <c r="B25" s="36"/>
      <c r="C25" s="37" t="s">
        <v>120</v>
      </c>
    </row>
    <row r="26" spans="1:5" ht="14.25" customHeight="1" thickBot="1" x14ac:dyDescent="0.25">
      <c r="B26" s="39"/>
      <c r="C26" s="40"/>
    </row>
    <row r="30" spans="1:5" x14ac:dyDescent="0.2">
      <c r="A30" s="60"/>
      <c r="B30" s="60"/>
      <c r="C30" s="60"/>
      <c r="D30" s="60"/>
      <c r="E30" s="60"/>
    </row>
    <row r="31" spans="1:5" x14ac:dyDescent="0.2">
      <c r="A31" s="24" t="s">
        <v>134</v>
      </c>
      <c r="B31" s="24" t="s">
        <v>63</v>
      </c>
      <c r="C31" s="24" t="s">
        <v>139</v>
      </c>
      <c r="D31" s="24" t="s">
        <v>140</v>
      </c>
      <c r="E31" s="24" t="s">
        <v>141</v>
      </c>
    </row>
    <row r="32" spans="1:5" ht="25.5" x14ac:dyDescent="0.2">
      <c r="A32" s="63" t="s">
        <v>142</v>
      </c>
      <c r="B32" s="24" t="s">
        <v>143</v>
      </c>
      <c r="C32" s="24" t="s">
        <v>144</v>
      </c>
      <c r="D32" s="24" t="s">
        <v>142</v>
      </c>
      <c r="E32" s="24" t="s">
        <v>142</v>
      </c>
    </row>
    <row r="33" spans="1:9" ht="25.5" x14ac:dyDescent="0.2">
      <c r="A33" s="63" t="s">
        <v>145</v>
      </c>
      <c r="B33" s="24" t="s">
        <v>64</v>
      </c>
      <c r="C33" s="24" t="s">
        <v>146</v>
      </c>
      <c r="D33" s="24" t="s">
        <v>145</v>
      </c>
      <c r="E33" s="24" t="s">
        <v>145</v>
      </c>
    </row>
    <row r="34" spans="1:9" ht="25.5" x14ac:dyDescent="0.2">
      <c r="A34" s="63" t="s">
        <v>147</v>
      </c>
      <c r="B34" s="24" t="s">
        <v>148</v>
      </c>
      <c r="C34" s="24" t="s">
        <v>149</v>
      </c>
      <c r="D34" s="24" t="s">
        <v>147</v>
      </c>
      <c r="E34" s="24" t="s">
        <v>147</v>
      </c>
    </row>
    <row r="35" spans="1:9" ht="25.5" x14ac:dyDescent="0.2">
      <c r="B35" s="24" t="s">
        <v>150</v>
      </c>
    </row>
    <row r="37" spans="1:9" x14ac:dyDescent="0.2">
      <c r="H37" s="24" t="s">
        <v>55</v>
      </c>
      <c r="I37" s="24" t="s">
        <v>151</v>
      </c>
    </row>
    <row r="38" spans="1:9" ht="102" x14ac:dyDescent="0.2">
      <c r="A38" s="69" t="s">
        <v>152</v>
      </c>
      <c r="B38" s="69" t="s">
        <v>61</v>
      </c>
      <c r="C38" s="69" t="s">
        <v>130</v>
      </c>
      <c r="D38" s="69" t="s">
        <v>153</v>
      </c>
      <c r="E38" s="69" t="s">
        <v>136</v>
      </c>
      <c r="F38" s="69" t="s">
        <v>154</v>
      </c>
      <c r="H38" s="24" t="s">
        <v>152</v>
      </c>
      <c r="I38" s="24" t="s">
        <v>155</v>
      </c>
    </row>
    <row r="39" spans="1:9" ht="63.75" x14ac:dyDescent="0.2">
      <c r="A39" s="65" t="s">
        <v>156</v>
      </c>
      <c r="B39" s="66" t="s">
        <v>157</v>
      </c>
      <c r="C39" s="66" t="s">
        <v>158</v>
      </c>
      <c r="D39" s="65" t="s">
        <v>159</v>
      </c>
      <c r="E39" s="65" t="s">
        <v>160</v>
      </c>
      <c r="F39" s="67" t="s">
        <v>161</v>
      </c>
      <c r="H39" s="24" t="s">
        <v>61</v>
      </c>
      <c r="I39" s="24" t="s">
        <v>162</v>
      </c>
    </row>
    <row r="40" spans="1:9" ht="38.25" x14ac:dyDescent="0.2">
      <c r="A40" s="65" t="s">
        <v>163</v>
      </c>
      <c r="B40" s="66" t="s">
        <v>62</v>
      </c>
      <c r="C40" s="66" t="s">
        <v>164</v>
      </c>
      <c r="D40" s="68" t="s">
        <v>165</v>
      </c>
      <c r="E40" s="68" t="s">
        <v>166</v>
      </c>
      <c r="F40" s="65" t="s">
        <v>167</v>
      </c>
      <c r="H40" s="24" t="s">
        <v>130</v>
      </c>
      <c r="I40" s="24" t="s">
        <v>168</v>
      </c>
    </row>
    <row r="41" spans="1:9" ht="28.5" x14ac:dyDescent="0.2">
      <c r="A41" s="65" t="s">
        <v>169</v>
      </c>
      <c r="B41" s="66" t="s">
        <v>170</v>
      </c>
      <c r="C41" s="66" t="s">
        <v>171</v>
      </c>
      <c r="D41" s="68" t="s">
        <v>172</v>
      </c>
      <c r="E41" s="68" t="s">
        <v>173</v>
      </c>
      <c r="F41" s="68" t="s">
        <v>174</v>
      </c>
      <c r="H41" s="24" t="s">
        <v>153</v>
      </c>
      <c r="I41" s="24" t="s">
        <v>175</v>
      </c>
    </row>
    <row r="42" spans="1:9" ht="28.5" x14ac:dyDescent="0.2">
      <c r="A42" s="65" t="s">
        <v>176</v>
      </c>
      <c r="B42" s="66" t="s">
        <v>177</v>
      </c>
      <c r="C42" s="66" t="s">
        <v>178</v>
      </c>
      <c r="D42" s="68" t="s">
        <v>179</v>
      </c>
      <c r="E42" s="68" t="s">
        <v>180</v>
      </c>
      <c r="F42" s="68" t="s">
        <v>181</v>
      </c>
      <c r="H42" s="24" t="s">
        <v>136</v>
      </c>
      <c r="I42" s="24" t="s">
        <v>182</v>
      </c>
    </row>
    <row r="43" spans="1:9" ht="25.5" x14ac:dyDescent="0.2">
      <c r="A43" s="65" t="s">
        <v>183</v>
      </c>
      <c r="B43" s="64"/>
      <c r="C43" s="64"/>
      <c r="D43" s="68" t="s">
        <v>184</v>
      </c>
      <c r="E43" s="64"/>
      <c r="F43" s="64"/>
      <c r="H43" s="24" t="s">
        <v>154</v>
      </c>
      <c r="I43" s="24" t="s">
        <v>185</v>
      </c>
    </row>
    <row r="44" spans="1:9" ht="28.5" x14ac:dyDescent="0.2">
      <c r="A44" s="65" t="s">
        <v>186</v>
      </c>
      <c r="B44" s="64"/>
      <c r="C44" s="64"/>
      <c r="D44" s="64"/>
      <c r="E44" s="64"/>
      <c r="F44" s="64"/>
    </row>
    <row r="45" spans="1:9" ht="42.75" x14ac:dyDescent="0.2">
      <c r="A45" s="65" t="s">
        <v>187</v>
      </c>
      <c r="B45" s="64"/>
      <c r="C45" s="64"/>
      <c r="D45" s="64"/>
      <c r="E45" s="64"/>
      <c r="F45" s="64"/>
    </row>
    <row r="46" spans="1:9" ht="28.5" x14ac:dyDescent="0.2">
      <c r="A46" s="65" t="s">
        <v>188</v>
      </c>
      <c r="B46" s="64"/>
      <c r="C46" s="64"/>
      <c r="D46" s="64"/>
      <c r="E46" s="64"/>
      <c r="F46" s="64"/>
    </row>
    <row r="47" spans="1:9" ht="28.5" x14ac:dyDescent="0.2">
      <c r="A47" s="65" t="s">
        <v>189</v>
      </c>
      <c r="B47" s="64"/>
      <c r="C47" s="64"/>
      <c r="D47" s="64"/>
      <c r="E47" s="64"/>
      <c r="F47" s="64"/>
    </row>
    <row r="50" spans="1:4" x14ac:dyDescent="0.2">
      <c r="A50" s="451" t="s">
        <v>190</v>
      </c>
      <c r="B50" s="452"/>
      <c r="C50" s="71" t="s">
        <v>191</v>
      </c>
      <c r="D50" s="71" t="s">
        <v>192</v>
      </c>
    </row>
    <row r="51" spans="1:4" ht="14.25" x14ac:dyDescent="0.2">
      <c r="A51" s="459" t="s">
        <v>193</v>
      </c>
      <c r="B51" s="70" t="s">
        <v>99</v>
      </c>
      <c r="C51" s="72">
        <v>0.25</v>
      </c>
      <c r="D51" s="72" t="s">
        <v>105</v>
      </c>
    </row>
    <row r="52" spans="1:4" ht="14.25" x14ac:dyDescent="0.2">
      <c r="A52" s="460"/>
      <c r="B52" s="70" t="s">
        <v>110</v>
      </c>
      <c r="C52" s="72">
        <v>0.15</v>
      </c>
      <c r="D52" s="72" t="s">
        <v>105</v>
      </c>
    </row>
    <row r="53" spans="1:4" ht="14.25" x14ac:dyDescent="0.2">
      <c r="A53" s="461"/>
      <c r="B53" s="70" t="s">
        <v>121</v>
      </c>
      <c r="C53" s="72">
        <v>0.1</v>
      </c>
      <c r="D53" s="72" t="s">
        <v>124</v>
      </c>
    </row>
    <row r="54" spans="1:4" ht="14.25" x14ac:dyDescent="0.2">
      <c r="A54" s="70" t="s">
        <v>194</v>
      </c>
      <c r="B54" s="70" t="s">
        <v>100</v>
      </c>
      <c r="C54" s="72">
        <v>0.25</v>
      </c>
    </row>
    <row r="55" spans="1:4" ht="23.25" x14ac:dyDescent="0.2">
      <c r="A55" s="70" t="s">
        <v>195</v>
      </c>
      <c r="B55" s="70" t="s">
        <v>111</v>
      </c>
      <c r="C55" s="72">
        <v>0.15</v>
      </c>
    </row>
    <row r="58" spans="1:4" ht="15" x14ac:dyDescent="0.25">
      <c r="A58" t="s">
        <v>196</v>
      </c>
      <c r="B58"/>
      <c r="C58"/>
    </row>
    <row r="59" spans="1:4" x14ac:dyDescent="0.2">
      <c r="A59" s="451" t="s">
        <v>190</v>
      </c>
      <c r="B59" s="452"/>
      <c r="C59" s="73" t="s">
        <v>151</v>
      </c>
    </row>
    <row r="60" spans="1:4" ht="80.45" customHeight="1" x14ac:dyDescent="0.2">
      <c r="A60" s="453" t="s">
        <v>89</v>
      </c>
      <c r="B60" s="65" t="s">
        <v>101</v>
      </c>
      <c r="C60" s="65" t="s">
        <v>197</v>
      </c>
    </row>
    <row r="61" spans="1:4" ht="34.5" customHeight="1" x14ac:dyDescent="0.2">
      <c r="A61" s="454"/>
      <c r="B61" s="65" t="s">
        <v>112</v>
      </c>
      <c r="C61" s="65" t="s">
        <v>198</v>
      </c>
    </row>
    <row r="62" spans="1:4" ht="34.5" customHeight="1" x14ac:dyDescent="0.2">
      <c r="A62" s="454"/>
      <c r="B62" s="65" t="s">
        <v>122</v>
      </c>
      <c r="C62" s="65" t="s">
        <v>199</v>
      </c>
    </row>
    <row r="63" spans="1:4" ht="34.5" customHeight="1" x14ac:dyDescent="0.2">
      <c r="A63" s="455"/>
      <c r="B63" s="65" t="s">
        <v>314</v>
      </c>
      <c r="C63" s="65" t="s">
        <v>315</v>
      </c>
    </row>
    <row r="64" spans="1:4" ht="12.75" customHeight="1" x14ac:dyDescent="0.2">
      <c r="A64" s="65" t="s">
        <v>90</v>
      </c>
      <c r="B64" s="65" t="s">
        <v>312</v>
      </c>
      <c r="C64" s="65" t="s">
        <v>201</v>
      </c>
    </row>
    <row r="65" spans="1:3" ht="12.75" customHeight="1" x14ac:dyDescent="0.2">
      <c r="A65" s="65"/>
      <c r="B65" s="65" t="s">
        <v>200</v>
      </c>
      <c r="C65" s="65"/>
    </row>
    <row r="66" spans="1:3" ht="14.25" x14ac:dyDescent="0.2">
      <c r="A66" s="65"/>
      <c r="B66" s="65" t="s">
        <v>202</v>
      </c>
      <c r="C66" s="65"/>
    </row>
    <row r="67" spans="1:3" ht="14.25" x14ac:dyDescent="0.2">
      <c r="A67" s="65"/>
      <c r="B67" s="65" t="s">
        <v>203</v>
      </c>
      <c r="C67" s="65"/>
    </row>
    <row r="68" spans="1:3" ht="14.25" x14ac:dyDescent="0.2">
      <c r="A68" s="65"/>
      <c r="B68" s="65" t="s">
        <v>204</v>
      </c>
      <c r="C68" s="65"/>
    </row>
    <row r="69" spans="1:3" ht="14.25" x14ac:dyDescent="0.2">
      <c r="A69" s="65"/>
      <c r="B69" s="65" t="s">
        <v>205</v>
      </c>
      <c r="C69" s="65"/>
    </row>
    <row r="70" spans="1:3" ht="12.75" customHeight="1" x14ac:dyDescent="0.2">
      <c r="A70" s="65" t="s">
        <v>206</v>
      </c>
      <c r="B70" s="65" t="s">
        <v>103</v>
      </c>
      <c r="C70" s="65" t="s">
        <v>207</v>
      </c>
    </row>
    <row r="71" spans="1:3" ht="12.75" customHeight="1" x14ac:dyDescent="0.2">
      <c r="A71" s="65"/>
      <c r="B71" s="65" t="s">
        <v>114</v>
      </c>
      <c r="C71" s="65"/>
    </row>
    <row r="72" spans="1:3" ht="14.25" x14ac:dyDescent="0.2">
      <c r="A72" s="65"/>
      <c r="B72" s="65" t="s">
        <v>313</v>
      </c>
      <c r="C72" s="65"/>
    </row>
    <row r="73" spans="1:3" ht="38.25" x14ac:dyDescent="0.2">
      <c r="A73" s="65" t="s">
        <v>208</v>
      </c>
      <c r="B73" s="65" t="s">
        <v>104</v>
      </c>
      <c r="C73" s="65" t="s">
        <v>209</v>
      </c>
    </row>
    <row r="74" spans="1:3" ht="69" customHeight="1" x14ac:dyDescent="0.2">
      <c r="A74" s="65"/>
      <c r="B74" s="65" t="s">
        <v>210</v>
      </c>
      <c r="C74" s="65" t="s">
        <v>211</v>
      </c>
    </row>
    <row r="75" spans="1:3" ht="34.5" customHeight="1" x14ac:dyDescent="0.2">
      <c r="A75" s="65"/>
      <c r="B75" s="65" t="s">
        <v>123</v>
      </c>
      <c r="C75" s="65" t="s">
        <v>212</v>
      </c>
    </row>
  </sheetData>
  <sheetProtection formatCells="0" formatColumns="0" formatRows="0"/>
  <mergeCells count="9">
    <mergeCell ref="A59:B59"/>
    <mergeCell ref="A60:A63"/>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28"/>
  <sheetViews>
    <sheetView showGridLines="0" zoomScaleNormal="100" zoomScaleSheetLayoutView="100" workbookViewId="0">
      <pane ySplit="8" topLeftCell="A9" activePane="bottomLeft" state="frozen"/>
      <selection pane="bottomLeft" activeCell="A10" sqref="A10"/>
    </sheetView>
  </sheetViews>
  <sheetFormatPr baseColWidth="10" defaultColWidth="14.42578125" defaultRowHeight="14.25" x14ac:dyDescent="0.25"/>
  <cols>
    <col min="1" max="1" width="15.42578125" style="167" customWidth="1"/>
    <col min="2" max="2" width="38.140625" style="114" customWidth="1"/>
    <col min="3" max="3" width="28.42578125" style="114" customWidth="1"/>
    <col min="4" max="4" width="21.140625" style="167" customWidth="1"/>
    <col min="5" max="5" width="15.7109375" style="292" customWidth="1"/>
    <col min="6" max="6" width="16.28515625" style="167" customWidth="1"/>
    <col min="7" max="7" width="16.28515625" style="292" customWidth="1"/>
    <col min="8" max="8" width="11.140625" style="292" customWidth="1"/>
    <col min="9" max="9" width="10.42578125" style="292" customWidth="1"/>
    <col min="10" max="10" width="22.42578125" style="292" customWidth="1"/>
    <col min="11" max="11" width="10.140625" style="292" customWidth="1"/>
    <col min="12" max="12" width="12.42578125" style="292" customWidth="1"/>
    <col min="13" max="13" width="14" style="293" customWidth="1"/>
    <col min="14" max="14" width="13.7109375" style="293" customWidth="1"/>
    <col min="15" max="15" width="8" style="167" customWidth="1"/>
    <col min="16" max="16" width="21.42578125" style="167" customWidth="1"/>
    <col min="17" max="17" width="32.85546875" style="167" customWidth="1"/>
    <col min="18" max="18" width="9.42578125" style="114" customWidth="1"/>
    <col min="19" max="19" width="8.85546875" style="114" customWidth="1"/>
    <col min="20" max="20" width="17.85546875" style="167" customWidth="1"/>
    <col min="21" max="21" width="5.42578125" style="167" customWidth="1"/>
    <col min="22" max="22" width="14.140625" style="167" bestFit="1" customWidth="1"/>
    <col min="23" max="23" width="14.85546875" style="167" bestFit="1" customWidth="1"/>
    <col min="24" max="24" width="24.140625" style="167" customWidth="1"/>
    <col min="25" max="25" width="57.85546875" style="167" customWidth="1"/>
    <col min="26" max="29" width="24.140625" style="167" customWidth="1"/>
    <col min="30" max="256" width="11.42578125" style="167" customWidth="1"/>
    <col min="257" max="257" width="12.42578125" style="167" customWidth="1"/>
    <col min="258" max="258" width="47" style="167" customWidth="1"/>
    <col min="259" max="259" width="35" style="167" customWidth="1"/>
    <col min="260" max="16384" width="14.42578125" style="167"/>
  </cols>
  <sheetData>
    <row r="1" spans="1:25" ht="72" customHeight="1" x14ac:dyDescent="0.25">
      <c r="A1" s="462" t="str">
        <f>+'2 CONTEXTO E IDENTIFICACIÓN'!A1</f>
        <v>FORMATO MAPA DE RIESGOS
PROCESO: DIRECCIONAMIENTO ESTRATÉGICO
Versión: 01 Fecha: 04/03/2026 Código:  DET-F-52</v>
      </c>
      <c r="B1" s="463"/>
      <c r="C1" s="463"/>
      <c r="D1" s="463"/>
      <c r="E1" s="463"/>
      <c r="F1" s="463"/>
      <c r="G1" s="463"/>
      <c r="H1" s="463"/>
      <c r="I1" s="463"/>
      <c r="J1" s="463"/>
      <c r="K1" s="463"/>
      <c r="L1" s="463"/>
      <c r="M1" s="463"/>
      <c r="N1" s="463"/>
      <c r="O1" s="463"/>
      <c r="P1" s="463"/>
      <c r="Q1" s="463"/>
      <c r="R1" s="463"/>
      <c r="S1" s="463"/>
      <c r="T1" s="463"/>
      <c r="U1" s="463"/>
      <c r="V1" s="463"/>
      <c r="W1" s="463"/>
      <c r="X1" s="463"/>
      <c r="Y1" s="463"/>
    </row>
    <row r="2" spans="1:25" s="115" customFormat="1" ht="32.25" customHeight="1" x14ac:dyDescent="0.2">
      <c r="A2" s="464" t="str">
        <f>+'2 CONTEXTO E IDENTIFICACIÓN'!A2</f>
        <v>VERSIÓN:</v>
      </c>
      <c r="B2" s="465"/>
      <c r="C2" s="466"/>
      <c r="D2" s="109">
        <f>'2 CONTEXTO E IDENTIFICACIÓN'!B2</f>
        <v>1</v>
      </c>
      <c r="E2" s="120"/>
      <c r="G2" s="209" t="str">
        <f>+'2 CONTEXTO E IDENTIFICACIÓN'!$I$4</f>
        <v>Elaboración o Actualización:</v>
      </c>
      <c r="H2" s="119" t="str">
        <f>'2 CONTEXTO E IDENTIFICACIÓN'!J4</f>
        <v>17 de marzo de 2026</v>
      </c>
      <c r="I2" s="120"/>
      <c r="J2" s="120"/>
      <c r="K2" s="120"/>
      <c r="L2" s="120"/>
      <c r="M2" s="244"/>
      <c r="N2" s="244"/>
      <c r="R2" s="180"/>
      <c r="S2" s="180"/>
    </row>
    <row r="3" spans="1:25" s="115" customFormat="1" ht="15" x14ac:dyDescent="0.2">
      <c r="A3" s="184"/>
      <c r="B3" s="245"/>
      <c r="C3" s="246"/>
      <c r="D3" s="185"/>
      <c r="E3" s="120"/>
      <c r="G3" s="247"/>
      <c r="H3" s="248"/>
      <c r="I3" s="120"/>
      <c r="J3" s="120"/>
      <c r="K3" s="120"/>
      <c r="L3" s="120"/>
      <c r="M3" s="244"/>
      <c r="N3" s="244"/>
      <c r="R3" s="180"/>
      <c r="S3" s="180"/>
    </row>
    <row r="4" spans="1:25" s="115" customFormat="1" ht="32.25" customHeight="1" x14ac:dyDescent="0.2">
      <c r="A4" s="116" t="s">
        <v>47</v>
      </c>
      <c r="B4" s="482" t="str">
        <f>'2 CONTEXTO E IDENTIFICACIÓN'!B4</f>
        <v>Ministerio de Vivienda, Ciudad y Territorio</v>
      </c>
      <c r="C4" s="483"/>
      <c r="D4" s="484"/>
      <c r="E4" s="120"/>
      <c r="G4" s="174" t="str">
        <f>+'2 CONTEXTO E IDENTIFICACIÓN'!$E$5</f>
        <v xml:space="preserve">Vigencia: </v>
      </c>
      <c r="H4" s="175">
        <f>'2 CONTEXTO E IDENTIFICACIÓN'!G5</f>
        <v>46143</v>
      </c>
      <c r="I4" s="186" t="s">
        <v>52</v>
      </c>
      <c r="J4" s="173" t="str">
        <f>'2 CONTEXTO E IDENTIFICACIÓN'!J5</f>
        <v>31 de diciembre de 2026</v>
      </c>
      <c r="K4" s="120"/>
      <c r="L4" s="120"/>
      <c r="M4" s="244"/>
      <c r="N4" s="244"/>
      <c r="R4" s="180"/>
      <c r="S4" s="180"/>
    </row>
    <row r="5" spans="1:25" s="115" customFormat="1" ht="15" thickBot="1" x14ac:dyDescent="0.25">
      <c r="A5" s="116" t="s">
        <v>48</v>
      </c>
      <c r="B5" s="474" t="str">
        <f>'2 CONTEXTO E IDENTIFICACIÓN'!F4</f>
        <v>Gestión de comunicaciones internas y externas</v>
      </c>
      <c r="C5" s="475"/>
      <c r="D5" s="475"/>
      <c r="E5" s="187"/>
      <c r="F5" s="187"/>
      <c r="R5" s="180"/>
      <c r="S5" s="180"/>
    </row>
    <row r="6" spans="1:25" s="115" customFormat="1" ht="15" thickBot="1" x14ac:dyDescent="0.25">
      <c r="A6" s="249"/>
      <c r="B6" s="250"/>
      <c r="C6" s="196"/>
      <c r="D6" s="196"/>
      <c r="E6" s="187"/>
      <c r="F6" s="187"/>
      <c r="G6" s="476" t="s">
        <v>213</v>
      </c>
      <c r="H6" s="477"/>
      <c r="I6" s="477"/>
      <c r="J6" s="477"/>
      <c r="K6" s="477"/>
      <c r="L6" s="477"/>
      <c r="M6" s="477"/>
      <c r="N6" s="478"/>
      <c r="R6" s="180"/>
      <c r="S6" s="180"/>
    </row>
    <row r="7" spans="1:25" s="195" customFormat="1" ht="14.25" customHeight="1" thickBot="1" x14ac:dyDescent="0.3">
      <c r="A7" s="251"/>
      <c r="B7" s="252"/>
      <c r="C7" s="476" t="s">
        <v>214</v>
      </c>
      <c r="D7" s="477"/>
      <c r="E7" s="477"/>
      <c r="F7" s="478"/>
      <c r="G7" s="479" t="s">
        <v>24</v>
      </c>
      <c r="H7" s="480"/>
      <c r="I7" s="481"/>
      <c r="J7" s="479" t="s">
        <v>26</v>
      </c>
      <c r="K7" s="480"/>
      <c r="L7" s="481"/>
      <c r="M7" s="479" t="s">
        <v>215</v>
      </c>
      <c r="N7" s="481"/>
      <c r="P7" s="470" t="s">
        <v>216</v>
      </c>
      <c r="Q7" s="471"/>
      <c r="R7" s="472"/>
      <c r="S7" s="472"/>
      <c r="T7" s="473"/>
      <c r="V7" s="467" t="s">
        <v>217</v>
      </c>
      <c r="W7" s="468"/>
      <c r="X7" s="468"/>
      <c r="Y7" s="469"/>
    </row>
    <row r="8" spans="1:25" s="123" customFormat="1" ht="42.75" x14ac:dyDescent="0.25">
      <c r="A8" s="253" t="s">
        <v>218</v>
      </c>
      <c r="B8" s="134" t="s">
        <v>219</v>
      </c>
      <c r="C8" s="254" t="s">
        <v>23</v>
      </c>
      <c r="D8" s="255" t="s">
        <v>220</v>
      </c>
      <c r="E8" s="256" t="s">
        <v>221</v>
      </c>
      <c r="F8" s="257" t="s">
        <v>222</v>
      </c>
      <c r="G8" s="258" t="s">
        <v>24</v>
      </c>
      <c r="H8" s="259" t="s">
        <v>223</v>
      </c>
      <c r="I8" s="260" t="s">
        <v>224</v>
      </c>
      <c r="J8" s="258" t="s">
        <v>26</v>
      </c>
      <c r="K8" s="259" t="s">
        <v>223</v>
      </c>
      <c r="L8" s="260" t="s">
        <v>224</v>
      </c>
      <c r="M8" s="258" t="s">
        <v>225</v>
      </c>
      <c r="N8" s="261" t="s">
        <v>226</v>
      </c>
      <c r="P8" s="176" t="s">
        <v>224</v>
      </c>
      <c r="Q8" s="177" t="s">
        <v>220</v>
      </c>
      <c r="R8" s="262" t="s">
        <v>227</v>
      </c>
      <c r="S8" s="262" t="s">
        <v>228</v>
      </c>
      <c r="T8" s="178" t="s">
        <v>105</v>
      </c>
      <c r="V8" s="176" t="s">
        <v>224</v>
      </c>
      <c r="W8" s="177" t="s">
        <v>229</v>
      </c>
      <c r="X8" s="177" t="s">
        <v>230</v>
      </c>
      <c r="Y8" s="178" t="s">
        <v>26</v>
      </c>
    </row>
    <row r="9" spans="1:25" ht="165" customHeight="1" x14ac:dyDescent="0.25">
      <c r="A9" s="148" t="str">
        <f>'2 CONTEXTO E IDENTIFICACIÓN'!A9</f>
        <v>R1</v>
      </c>
      <c r="B9" s="263" t="str">
        <f>+'2 CONTEXTO E IDENTIFICACIÓN'!J9</f>
        <v>Posibilidad de afectación reputacional por la no realización de piezas comunicativas después del cubrimiento realizado por el Grupo de Comunicaciones Estratégicas  a causa de la baja disponibilidad de personal (planta o de contrato) y/o el área técnica no informo oportunamente la realización del evento.</v>
      </c>
      <c r="C9" s="264">
        <v>2</v>
      </c>
      <c r="D9" s="265" t="str">
        <f t="shared" ref="D9:D28" si="0">+IF(C9="","",IF(C9&lt;=$S$9,$Q$9,IF(C9&lt;=$S$10,$Q$10,IF(C9&lt;=$S$11,$Q$11,IF(C9&lt;=$S$12,$Q$12,IF(C9&gt;=$R$13,$Q$13,""))))))</f>
        <v>La actividad que conlleva el riesgo se ejecuta como máximos 2 veces por año</v>
      </c>
      <c r="E9" s="266">
        <f t="shared" ref="E9:E28" si="1">+IF(D9="","",IF(D9=$Q$9,$T$9,IF(D9=$Q$10,$T$10,IF(D9=$Q$11,$T$11,IF(D9=$Q$12,$T$12,IF(D9=$Q$13,$T$13))))))</f>
        <v>0.2</v>
      </c>
      <c r="F9" s="267" t="str">
        <f t="shared" ref="F9:F28" si="2">+IF(D9="","",IF(D9=$Q$9,$P$9,IF(D9=$Q$10,$P$10,IF(D9=$Q$11,$P$11,IF(D9=$Q$12,$P$12,IF(D9=$Q$13,$P$13))))))</f>
        <v>Muy Baja</v>
      </c>
      <c r="G9" s="268" t="s">
        <v>236</v>
      </c>
      <c r="H9" s="269">
        <f>+IF(G9="","",IF(G9="N/A","",IF(OR(G9=$X$9,G9=$Y$9),$W$9,IF(OR(G9=$X$10,G9=$Y$10),$W$10,IF(OR(G9=$X$11,G9=$Y$11),$W$11,IF(OR(G9=$X$12,G9=$Y$12),$W$12,IF(OR(G9=$X$13,G9=$Y$13),$W$13)))))))</f>
        <v>0.2</v>
      </c>
      <c r="I9" s="270" t="str">
        <f t="shared" ref="I9:I28" si="3">+IF(G9="","",IF(G9="N/A","",IF(OR(G9=$X$9,G9=$Y$9),$V$9,IF(OR(G9=$X$10,G9=$Y$10),$V$10,IF(OR(G9=$X$11,G9=$Y$11),$V$11,IF(OR(G9=$X$12,G9=$Y$12),$V$12,IF(OR(G9=$X$13,G9=$Y$13),$V$13)))))))</f>
        <v>Leve</v>
      </c>
      <c r="J9" s="268" t="s">
        <v>255</v>
      </c>
      <c r="K9" s="269">
        <f t="shared" ref="K9:K28" si="4">+IF(J9="","",IF(J9="N/A","",IF(OR(J9=$X$9,J9=$Y$9),$W$9,IF(OR(J9=$X$10,J9=$Y$10),$W$10,IF(OR(J9=$X$11,J9=$Y$11),$W$11,IF(OR(J9=$X$12,J9=$Y$12),$W$12,IF(OR(J9=$X$13,J9=$Y$13),$W$13)))))))</f>
        <v>1</v>
      </c>
      <c r="L9" s="270" t="str">
        <f t="shared" ref="L9:L28" si="5">+IF(J9="","",IF(J9="N/A","",IF(OR(J9=$X$9,J9=$Y$9),$V$9,IF(OR(J9=$X$10,J9=$Y$10),$V$10,IF(OR(J9=$X$11,J9=$Y$11),$V$11,IF(OR(J9=$X$12,J9=$Y$12),$V$12,IF(OR(J9=$X$13,J9=$Y$13),$V$13)))))))</f>
        <v>Catastrófico</v>
      </c>
      <c r="M9" s="271">
        <f>+IF(H9="",K9,IF(K9="",H9,IF(H9&gt;K9,H9,K9)))</f>
        <v>1</v>
      </c>
      <c r="N9" s="272" t="str">
        <f>+IF(M9="","",IF(M9=$W$9,$V$9,IF(M9=$W$10,$V$10,IF(M9=$W$11,$V$11,IF(M9=$W$12,$V$12,IF(M9=$W$13,$V$13))))))</f>
        <v>Catastrófico</v>
      </c>
      <c r="P9" s="135" t="s">
        <v>233</v>
      </c>
      <c r="Q9" s="273" t="s">
        <v>234</v>
      </c>
      <c r="R9" s="274">
        <v>0</v>
      </c>
      <c r="S9" s="274">
        <v>2</v>
      </c>
      <c r="T9" s="137">
        <v>0.2</v>
      </c>
      <c r="V9" s="135" t="s">
        <v>235</v>
      </c>
      <c r="W9" s="136">
        <v>0.2</v>
      </c>
      <c r="X9" s="273" t="s">
        <v>236</v>
      </c>
      <c r="Y9" s="275" t="s">
        <v>232</v>
      </c>
    </row>
    <row r="10" spans="1:25" ht="147.6" customHeight="1" x14ac:dyDescent="0.25">
      <c r="A10" s="148" t="str">
        <f>'2 CONTEXTO E IDENTIFICACIÓN'!A10</f>
        <v>CIE-1</v>
      </c>
      <c r="B10" s="263" t="str">
        <f>+'2 CONTEXTO E IDENTIFICACIÓN'!J10</f>
        <v>Posibilidad de afectación reputacional por información noticiosa divulgada o socializada de forma imprecisa  a causa de la inadecuada interpretación o en el suministro de información errónea por parte del área misional o técnica para beneficio propio o de terceros.</v>
      </c>
      <c r="C10" s="276">
        <v>2</v>
      </c>
      <c r="D10" s="265" t="str">
        <f t="shared" si="0"/>
        <v>La actividad que conlleva el riesgo se ejecuta como máximos 2 veces por año</v>
      </c>
      <c r="E10" s="266">
        <f t="shared" si="1"/>
        <v>0.2</v>
      </c>
      <c r="F10" s="267" t="str">
        <f t="shared" si="2"/>
        <v>Muy Baja</v>
      </c>
      <c r="G10" s="268" t="s">
        <v>254</v>
      </c>
      <c r="H10" s="269">
        <f t="shared" ref="H10:H28" si="6">+IF(G10="","",IF(G10="N/A","",IF(OR(G10=$X$9,G10=$Y$9),$W$9,IF(OR(G10=$X$10,G10=$Y$10),$W$10,IF(OR(G10=$X$11,G10=$Y$11),$W$11,IF(OR(G10=$X$12,G10=$Y$12),$W$12,IF(OR(G10=$X$13,G10=$Y$13),$W$13)))))))</f>
        <v>1</v>
      </c>
      <c r="I10" s="270" t="str">
        <f t="shared" si="3"/>
        <v>Catastrófico</v>
      </c>
      <c r="J10" s="268" t="s">
        <v>255</v>
      </c>
      <c r="K10" s="269">
        <f t="shared" si="4"/>
        <v>1</v>
      </c>
      <c r="L10" s="270" t="str">
        <f t="shared" si="5"/>
        <v>Catastrófico</v>
      </c>
      <c r="M10" s="271">
        <f>+IF(H10="",K10,IF(K10="",H10,IF(H10&gt;K10,H10,K10)))</f>
        <v>1</v>
      </c>
      <c r="N10" s="272" t="str">
        <f t="shared" ref="N10:N28" si="7">+IF(M10="","",IF(M10=$W$9,$V$9,IF(M10=$W$10,$V$10,IF(M10=$W$11,$V$11,IF(M10=$W$12,$V$12,IF(M10=$W$13,$V$13))))))</f>
        <v>Catastrófico</v>
      </c>
      <c r="P10" s="139" t="s">
        <v>237</v>
      </c>
      <c r="Q10" s="277" t="s">
        <v>238</v>
      </c>
      <c r="R10" s="274">
        <v>3</v>
      </c>
      <c r="S10" s="274">
        <v>24</v>
      </c>
      <c r="T10" s="137">
        <v>0.4</v>
      </c>
      <c r="V10" s="139" t="s">
        <v>239</v>
      </c>
      <c r="W10" s="136">
        <v>0.4</v>
      </c>
      <c r="X10" s="277" t="s">
        <v>231</v>
      </c>
      <c r="Y10" s="278" t="s">
        <v>240</v>
      </c>
    </row>
    <row r="11" spans="1:25" ht="93" customHeight="1" x14ac:dyDescent="0.25">
      <c r="A11" s="148" t="str">
        <f>'2 CONTEXTO E IDENTIFICACIÓN'!A11</f>
        <v>R3</v>
      </c>
      <c r="B11" s="263" t="str">
        <f>+'2 CONTEXTO E IDENTIFICACIÓN'!J11</f>
        <v xml:space="preserve"> por a causa de </v>
      </c>
      <c r="C11" s="276"/>
      <c r="D11" s="265" t="str">
        <f t="shared" si="0"/>
        <v/>
      </c>
      <c r="E11" s="266" t="str">
        <f t="shared" si="1"/>
        <v/>
      </c>
      <c r="F11" s="267" t="str">
        <f t="shared" si="2"/>
        <v/>
      </c>
      <c r="G11" s="268"/>
      <c r="H11" s="269" t="str">
        <f t="shared" si="6"/>
        <v/>
      </c>
      <c r="I11" s="270" t="str">
        <f t="shared" si="3"/>
        <v/>
      </c>
      <c r="J11" s="268"/>
      <c r="K11" s="269" t="str">
        <f t="shared" si="4"/>
        <v/>
      </c>
      <c r="L11" s="270" t="str">
        <f t="shared" si="5"/>
        <v/>
      </c>
      <c r="M11" s="271" t="str">
        <f t="shared" ref="M11:M28" si="8">+IF(H11="",K11,IF(K11="",H11,IF(H11&gt;K11,H11,K11)))</f>
        <v/>
      </c>
      <c r="N11" s="272" t="str">
        <f t="shared" si="7"/>
        <v/>
      </c>
      <c r="P11" s="147" t="s">
        <v>241</v>
      </c>
      <c r="Q11" s="277" t="s">
        <v>242</v>
      </c>
      <c r="R11" s="274">
        <v>25</v>
      </c>
      <c r="S11" s="274">
        <v>500</v>
      </c>
      <c r="T11" s="137">
        <v>0.6</v>
      </c>
      <c r="V11" s="147" t="s">
        <v>243</v>
      </c>
      <c r="W11" s="136">
        <v>0.6</v>
      </c>
      <c r="X11" s="277" t="s">
        <v>244</v>
      </c>
      <c r="Y11" s="278" t="s">
        <v>245</v>
      </c>
    </row>
    <row r="12" spans="1:25" ht="93" customHeight="1" x14ac:dyDescent="0.25">
      <c r="A12" s="148" t="str">
        <f>'2 CONTEXTO E IDENTIFICACIÓN'!A12</f>
        <v>R4</v>
      </c>
      <c r="B12" s="263" t="str">
        <f>+'2 CONTEXTO E IDENTIFICACIÓN'!J12</f>
        <v xml:space="preserve"> por a causa de </v>
      </c>
      <c r="C12" s="276"/>
      <c r="D12" s="265" t="str">
        <f t="shared" si="0"/>
        <v/>
      </c>
      <c r="E12" s="266" t="str">
        <f t="shared" si="1"/>
        <v/>
      </c>
      <c r="F12" s="267" t="str">
        <f t="shared" si="2"/>
        <v/>
      </c>
      <c r="G12" s="268"/>
      <c r="H12" s="269" t="str">
        <f t="shared" si="6"/>
        <v/>
      </c>
      <c r="I12" s="270" t="str">
        <f t="shared" si="3"/>
        <v/>
      </c>
      <c r="J12" s="268"/>
      <c r="K12" s="269" t="str">
        <f t="shared" si="4"/>
        <v/>
      </c>
      <c r="L12" s="270" t="str">
        <f t="shared" si="5"/>
        <v/>
      </c>
      <c r="M12" s="271" t="str">
        <f t="shared" si="8"/>
        <v/>
      </c>
      <c r="N12" s="272" t="str">
        <f t="shared" si="7"/>
        <v/>
      </c>
      <c r="P12" s="150" t="s">
        <v>246</v>
      </c>
      <c r="Q12" s="277" t="s">
        <v>247</v>
      </c>
      <c r="R12" s="274">
        <v>5001</v>
      </c>
      <c r="S12" s="274">
        <v>5000</v>
      </c>
      <c r="T12" s="137">
        <v>0.8</v>
      </c>
      <c r="V12" s="150" t="s">
        <v>248</v>
      </c>
      <c r="W12" s="136">
        <v>0.8</v>
      </c>
      <c r="X12" s="277" t="s">
        <v>249</v>
      </c>
      <c r="Y12" s="278" t="s">
        <v>250</v>
      </c>
    </row>
    <row r="13" spans="1:25" ht="93" customHeight="1" x14ac:dyDescent="0.25">
      <c r="A13" s="148" t="str">
        <f>'2 CONTEXTO E IDENTIFICACIÓN'!A13</f>
        <v>R5</v>
      </c>
      <c r="B13" s="263" t="str">
        <f>+'2 CONTEXTO E IDENTIFICACIÓN'!J13</f>
        <v xml:space="preserve"> por a causa de </v>
      </c>
      <c r="C13" s="276"/>
      <c r="D13" s="265" t="str">
        <f t="shared" si="0"/>
        <v/>
      </c>
      <c r="E13" s="266" t="str">
        <f t="shared" si="1"/>
        <v/>
      </c>
      <c r="F13" s="267" t="str">
        <f t="shared" si="2"/>
        <v/>
      </c>
      <c r="G13" s="268"/>
      <c r="H13" s="269" t="str">
        <f t="shared" si="6"/>
        <v/>
      </c>
      <c r="I13" s="270" t="str">
        <f t="shared" si="3"/>
        <v/>
      </c>
      <c r="J13" s="268"/>
      <c r="K13" s="269" t="str">
        <f t="shared" si="4"/>
        <v/>
      </c>
      <c r="L13" s="270" t="str">
        <f t="shared" si="5"/>
        <v/>
      </c>
      <c r="M13" s="271" t="str">
        <f t="shared" si="8"/>
        <v/>
      </c>
      <c r="N13" s="272" t="str">
        <f t="shared" si="7"/>
        <v/>
      </c>
      <c r="P13" s="151" t="s">
        <v>251</v>
      </c>
      <c r="Q13" s="277" t="s">
        <v>252</v>
      </c>
      <c r="R13" s="274">
        <v>5001</v>
      </c>
      <c r="S13" s="274"/>
      <c r="T13" s="137">
        <v>1</v>
      </c>
      <c r="V13" s="151" t="s">
        <v>253</v>
      </c>
      <c r="W13" s="136">
        <v>1</v>
      </c>
      <c r="X13" s="277" t="s">
        <v>254</v>
      </c>
      <c r="Y13" s="278" t="s">
        <v>255</v>
      </c>
    </row>
    <row r="14" spans="1:25" ht="93" customHeight="1" thickBot="1" x14ac:dyDescent="0.3">
      <c r="A14" s="148" t="str">
        <f>'2 CONTEXTO E IDENTIFICACIÓN'!A14</f>
        <v>R6</v>
      </c>
      <c r="B14" s="263" t="str">
        <f>+'2 CONTEXTO E IDENTIFICACIÓN'!J14</f>
        <v xml:space="preserve"> por a causa de </v>
      </c>
      <c r="C14" s="276"/>
      <c r="D14" s="265" t="str">
        <f t="shared" si="0"/>
        <v/>
      </c>
      <c r="E14" s="266" t="str">
        <f t="shared" si="1"/>
        <v/>
      </c>
      <c r="F14" s="267" t="str">
        <f t="shared" si="2"/>
        <v/>
      </c>
      <c r="G14" s="268"/>
      <c r="H14" s="269" t="str">
        <f t="shared" si="6"/>
        <v/>
      </c>
      <c r="I14" s="270" t="str">
        <f t="shared" si="3"/>
        <v/>
      </c>
      <c r="J14" s="268"/>
      <c r="K14" s="269" t="str">
        <f t="shared" si="4"/>
        <v/>
      </c>
      <c r="L14" s="270" t="str">
        <f t="shared" si="5"/>
        <v/>
      </c>
      <c r="M14" s="271" t="str">
        <f t="shared" si="8"/>
        <v/>
      </c>
      <c r="N14" s="272" t="str">
        <f t="shared" si="7"/>
        <v/>
      </c>
      <c r="P14" s="279"/>
      <c r="Q14" s="280"/>
      <c r="R14" s="281"/>
      <c r="S14" s="281"/>
      <c r="T14" s="282"/>
      <c r="V14" s="279"/>
      <c r="W14" s="280"/>
      <c r="X14" s="280" t="s">
        <v>256</v>
      </c>
      <c r="Y14" s="282" t="s">
        <v>256</v>
      </c>
    </row>
    <row r="15" spans="1:25" ht="93" customHeight="1" x14ac:dyDescent="0.25">
      <c r="A15" s="148" t="str">
        <f>'2 CONTEXTO E IDENTIFICACIÓN'!A15</f>
        <v>R7</v>
      </c>
      <c r="B15" s="263" t="str">
        <f>+'2 CONTEXTO E IDENTIFICACIÓN'!J15</f>
        <v xml:space="preserve"> por a causa de </v>
      </c>
      <c r="C15" s="276"/>
      <c r="D15" s="265" t="str">
        <f t="shared" si="0"/>
        <v/>
      </c>
      <c r="E15" s="266" t="str">
        <f t="shared" si="1"/>
        <v/>
      </c>
      <c r="F15" s="267" t="str">
        <f t="shared" si="2"/>
        <v/>
      </c>
      <c r="G15" s="268"/>
      <c r="H15" s="269" t="str">
        <f t="shared" si="6"/>
        <v/>
      </c>
      <c r="I15" s="270" t="str">
        <f t="shared" si="3"/>
        <v/>
      </c>
      <c r="J15" s="268"/>
      <c r="K15" s="269" t="str">
        <f t="shared" si="4"/>
        <v/>
      </c>
      <c r="L15" s="270" t="str">
        <f t="shared" si="5"/>
        <v/>
      </c>
      <c r="M15" s="271" t="str">
        <f t="shared" si="8"/>
        <v/>
      </c>
      <c r="N15" s="272" t="str">
        <f t="shared" si="7"/>
        <v/>
      </c>
    </row>
    <row r="16" spans="1:25" ht="93" customHeight="1" x14ac:dyDescent="0.25">
      <c r="A16" s="148" t="str">
        <f>'2 CONTEXTO E IDENTIFICACIÓN'!A16</f>
        <v>R8</v>
      </c>
      <c r="B16" s="263" t="str">
        <f>+'2 CONTEXTO E IDENTIFICACIÓN'!J16</f>
        <v xml:space="preserve"> por a causa de </v>
      </c>
      <c r="C16" s="276"/>
      <c r="D16" s="265" t="str">
        <f t="shared" si="0"/>
        <v/>
      </c>
      <c r="E16" s="266" t="str">
        <f t="shared" si="1"/>
        <v/>
      </c>
      <c r="F16" s="267" t="str">
        <f t="shared" si="2"/>
        <v/>
      </c>
      <c r="G16" s="268"/>
      <c r="H16" s="269" t="str">
        <f t="shared" si="6"/>
        <v/>
      </c>
      <c r="I16" s="270" t="str">
        <f t="shared" si="3"/>
        <v/>
      </c>
      <c r="J16" s="268"/>
      <c r="K16" s="269" t="str">
        <f t="shared" si="4"/>
        <v/>
      </c>
      <c r="L16" s="270" t="str">
        <f t="shared" si="5"/>
        <v/>
      </c>
      <c r="M16" s="271" t="str">
        <f t="shared" si="8"/>
        <v/>
      </c>
      <c r="N16" s="272" t="str">
        <f t="shared" si="7"/>
        <v/>
      </c>
    </row>
    <row r="17" spans="1:14" ht="93" customHeight="1" x14ac:dyDescent="0.25">
      <c r="A17" s="148" t="str">
        <f>'2 CONTEXTO E IDENTIFICACIÓN'!A17</f>
        <v>R9</v>
      </c>
      <c r="B17" s="263" t="str">
        <f>+'2 CONTEXTO E IDENTIFICACIÓN'!J17</f>
        <v xml:space="preserve"> por a causa de </v>
      </c>
      <c r="C17" s="276"/>
      <c r="D17" s="265" t="str">
        <f t="shared" si="0"/>
        <v/>
      </c>
      <c r="E17" s="266" t="str">
        <f t="shared" si="1"/>
        <v/>
      </c>
      <c r="F17" s="267" t="str">
        <f t="shared" si="2"/>
        <v/>
      </c>
      <c r="G17" s="268"/>
      <c r="H17" s="269" t="str">
        <f t="shared" si="6"/>
        <v/>
      </c>
      <c r="I17" s="270" t="str">
        <f t="shared" si="3"/>
        <v/>
      </c>
      <c r="J17" s="268"/>
      <c r="K17" s="269" t="str">
        <f t="shared" si="4"/>
        <v/>
      </c>
      <c r="L17" s="270" t="str">
        <f t="shared" si="5"/>
        <v/>
      </c>
      <c r="M17" s="271" t="str">
        <f t="shared" si="8"/>
        <v/>
      </c>
      <c r="N17" s="272" t="str">
        <f t="shared" si="7"/>
        <v/>
      </c>
    </row>
    <row r="18" spans="1:14" ht="93" customHeight="1" x14ac:dyDescent="0.25">
      <c r="A18" s="148" t="str">
        <f>'2 CONTEXTO E IDENTIFICACIÓN'!A18</f>
        <v>R10</v>
      </c>
      <c r="B18" s="263" t="str">
        <f>+'2 CONTEXTO E IDENTIFICACIÓN'!J18</f>
        <v xml:space="preserve"> por a causa de </v>
      </c>
      <c r="C18" s="276"/>
      <c r="D18" s="265" t="str">
        <f t="shared" si="0"/>
        <v/>
      </c>
      <c r="E18" s="266" t="str">
        <f t="shared" si="1"/>
        <v/>
      </c>
      <c r="F18" s="267" t="str">
        <f t="shared" si="2"/>
        <v/>
      </c>
      <c r="G18" s="268"/>
      <c r="H18" s="269" t="str">
        <f t="shared" si="6"/>
        <v/>
      </c>
      <c r="I18" s="270" t="str">
        <f t="shared" si="3"/>
        <v/>
      </c>
      <c r="J18" s="268"/>
      <c r="K18" s="269" t="str">
        <f t="shared" si="4"/>
        <v/>
      </c>
      <c r="L18" s="270" t="str">
        <f t="shared" si="5"/>
        <v/>
      </c>
      <c r="M18" s="271" t="str">
        <f t="shared" si="8"/>
        <v/>
      </c>
      <c r="N18" s="272" t="str">
        <f t="shared" si="7"/>
        <v/>
      </c>
    </row>
    <row r="19" spans="1:14" ht="93" customHeight="1" x14ac:dyDescent="0.25">
      <c r="A19" s="148" t="str">
        <f>'2 CONTEXTO E IDENTIFICACIÓN'!A19</f>
        <v>R11</v>
      </c>
      <c r="B19" s="263" t="str">
        <f>+'2 CONTEXTO E IDENTIFICACIÓN'!J19</f>
        <v xml:space="preserve"> por a causa de </v>
      </c>
      <c r="C19" s="276"/>
      <c r="D19" s="265" t="str">
        <f t="shared" si="0"/>
        <v/>
      </c>
      <c r="E19" s="266" t="str">
        <f t="shared" si="1"/>
        <v/>
      </c>
      <c r="F19" s="267" t="str">
        <f t="shared" si="2"/>
        <v/>
      </c>
      <c r="G19" s="268"/>
      <c r="H19" s="269" t="str">
        <f t="shared" si="6"/>
        <v/>
      </c>
      <c r="I19" s="270" t="str">
        <f t="shared" si="3"/>
        <v/>
      </c>
      <c r="J19" s="268"/>
      <c r="K19" s="269" t="str">
        <f t="shared" si="4"/>
        <v/>
      </c>
      <c r="L19" s="270" t="str">
        <f t="shared" si="5"/>
        <v/>
      </c>
      <c r="M19" s="271" t="str">
        <f t="shared" si="8"/>
        <v/>
      </c>
      <c r="N19" s="272" t="str">
        <f t="shared" si="7"/>
        <v/>
      </c>
    </row>
    <row r="20" spans="1:14" ht="93" customHeight="1" x14ac:dyDescent="0.25">
      <c r="A20" s="148" t="str">
        <f>'2 CONTEXTO E IDENTIFICACIÓN'!A20</f>
        <v>R12</v>
      </c>
      <c r="B20" s="263" t="str">
        <f>+'2 CONTEXTO E IDENTIFICACIÓN'!J20</f>
        <v xml:space="preserve"> por a causa de </v>
      </c>
      <c r="C20" s="276"/>
      <c r="D20" s="265" t="str">
        <f t="shared" si="0"/>
        <v/>
      </c>
      <c r="E20" s="266" t="str">
        <f t="shared" si="1"/>
        <v/>
      </c>
      <c r="F20" s="267" t="str">
        <f t="shared" si="2"/>
        <v/>
      </c>
      <c r="G20" s="268"/>
      <c r="H20" s="269" t="str">
        <f t="shared" si="6"/>
        <v/>
      </c>
      <c r="I20" s="270" t="str">
        <f t="shared" si="3"/>
        <v/>
      </c>
      <c r="J20" s="268"/>
      <c r="K20" s="269" t="str">
        <f t="shared" si="4"/>
        <v/>
      </c>
      <c r="L20" s="270" t="str">
        <f t="shared" si="5"/>
        <v/>
      </c>
      <c r="M20" s="271" t="str">
        <f t="shared" si="8"/>
        <v/>
      </c>
      <c r="N20" s="272" t="str">
        <f t="shared" si="7"/>
        <v/>
      </c>
    </row>
    <row r="21" spans="1:14" ht="93" customHeight="1" x14ac:dyDescent="0.25">
      <c r="A21" s="148" t="str">
        <f>'2 CONTEXTO E IDENTIFICACIÓN'!A21</f>
        <v>R13</v>
      </c>
      <c r="B21" s="263" t="str">
        <f>+'2 CONTEXTO E IDENTIFICACIÓN'!J21</f>
        <v xml:space="preserve"> por a causa de </v>
      </c>
      <c r="C21" s="276"/>
      <c r="D21" s="265" t="str">
        <f t="shared" si="0"/>
        <v/>
      </c>
      <c r="E21" s="266" t="str">
        <f t="shared" si="1"/>
        <v/>
      </c>
      <c r="F21" s="267" t="str">
        <f t="shared" si="2"/>
        <v/>
      </c>
      <c r="G21" s="268"/>
      <c r="H21" s="269" t="str">
        <f t="shared" si="6"/>
        <v/>
      </c>
      <c r="I21" s="270" t="str">
        <f t="shared" si="3"/>
        <v/>
      </c>
      <c r="J21" s="268"/>
      <c r="K21" s="269" t="str">
        <f t="shared" si="4"/>
        <v/>
      </c>
      <c r="L21" s="270" t="str">
        <f t="shared" si="5"/>
        <v/>
      </c>
      <c r="M21" s="271" t="str">
        <f t="shared" si="8"/>
        <v/>
      </c>
      <c r="N21" s="272" t="str">
        <f t="shared" si="7"/>
        <v/>
      </c>
    </row>
    <row r="22" spans="1:14" ht="93" customHeight="1" x14ac:dyDescent="0.25">
      <c r="A22" s="148" t="str">
        <f>'2 CONTEXTO E IDENTIFICACIÓN'!A22</f>
        <v>R14</v>
      </c>
      <c r="B22" s="263" t="str">
        <f>+'2 CONTEXTO E IDENTIFICACIÓN'!J22</f>
        <v xml:space="preserve"> por a causa de </v>
      </c>
      <c r="C22" s="276"/>
      <c r="D22" s="265" t="str">
        <f t="shared" si="0"/>
        <v/>
      </c>
      <c r="E22" s="266" t="str">
        <f t="shared" si="1"/>
        <v/>
      </c>
      <c r="F22" s="267" t="str">
        <f t="shared" si="2"/>
        <v/>
      </c>
      <c r="G22" s="268"/>
      <c r="H22" s="269" t="str">
        <f t="shared" si="6"/>
        <v/>
      </c>
      <c r="I22" s="270" t="str">
        <f t="shared" si="3"/>
        <v/>
      </c>
      <c r="J22" s="268"/>
      <c r="K22" s="269" t="str">
        <f t="shared" si="4"/>
        <v/>
      </c>
      <c r="L22" s="270" t="str">
        <f t="shared" si="5"/>
        <v/>
      </c>
      <c r="M22" s="271" t="str">
        <f t="shared" si="8"/>
        <v/>
      </c>
      <c r="N22" s="272" t="str">
        <f t="shared" si="7"/>
        <v/>
      </c>
    </row>
    <row r="23" spans="1:14" ht="93" customHeight="1" x14ac:dyDescent="0.25">
      <c r="A23" s="148" t="str">
        <f>'2 CONTEXTO E IDENTIFICACIÓN'!A23</f>
        <v>R15</v>
      </c>
      <c r="B23" s="263" t="str">
        <f>+'2 CONTEXTO E IDENTIFICACIÓN'!J23</f>
        <v xml:space="preserve"> por a causa de </v>
      </c>
      <c r="C23" s="276"/>
      <c r="D23" s="265" t="str">
        <f t="shared" si="0"/>
        <v/>
      </c>
      <c r="E23" s="266" t="str">
        <f t="shared" si="1"/>
        <v/>
      </c>
      <c r="F23" s="267" t="str">
        <f t="shared" si="2"/>
        <v/>
      </c>
      <c r="G23" s="268"/>
      <c r="H23" s="269" t="str">
        <f t="shared" si="6"/>
        <v/>
      </c>
      <c r="I23" s="270" t="str">
        <f t="shared" si="3"/>
        <v/>
      </c>
      <c r="J23" s="268"/>
      <c r="K23" s="269" t="str">
        <f t="shared" si="4"/>
        <v/>
      </c>
      <c r="L23" s="270" t="str">
        <f t="shared" si="5"/>
        <v/>
      </c>
      <c r="M23" s="271" t="str">
        <f t="shared" si="8"/>
        <v/>
      </c>
      <c r="N23" s="272" t="str">
        <f t="shared" si="7"/>
        <v/>
      </c>
    </row>
    <row r="24" spans="1:14" ht="93" customHeight="1" x14ac:dyDescent="0.25">
      <c r="A24" s="148" t="str">
        <f>'2 CONTEXTO E IDENTIFICACIÓN'!A24</f>
        <v>R16</v>
      </c>
      <c r="B24" s="263" t="str">
        <f>+'2 CONTEXTO E IDENTIFICACIÓN'!J24</f>
        <v xml:space="preserve"> por a causa de </v>
      </c>
      <c r="C24" s="276"/>
      <c r="D24" s="265" t="str">
        <f t="shared" si="0"/>
        <v/>
      </c>
      <c r="E24" s="266" t="str">
        <f t="shared" si="1"/>
        <v/>
      </c>
      <c r="F24" s="267" t="str">
        <f t="shared" si="2"/>
        <v/>
      </c>
      <c r="G24" s="268"/>
      <c r="H24" s="269" t="str">
        <f t="shared" si="6"/>
        <v/>
      </c>
      <c r="I24" s="270" t="str">
        <f t="shared" si="3"/>
        <v/>
      </c>
      <c r="J24" s="268"/>
      <c r="K24" s="269" t="str">
        <f t="shared" si="4"/>
        <v/>
      </c>
      <c r="L24" s="270" t="str">
        <f t="shared" si="5"/>
        <v/>
      </c>
      <c r="M24" s="271" t="str">
        <f t="shared" si="8"/>
        <v/>
      </c>
      <c r="N24" s="272" t="str">
        <f t="shared" si="7"/>
        <v/>
      </c>
    </row>
    <row r="25" spans="1:14" ht="93" customHeight="1" x14ac:dyDescent="0.25">
      <c r="A25" s="148" t="str">
        <f>'2 CONTEXTO E IDENTIFICACIÓN'!A25</f>
        <v>R17</v>
      </c>
      <c r="B25" s="263" t="str">
        <f>+'2 CONTEXTO E IDENTIFICACIÓN'!J25</f>
        <v xml:space="preserve"> por a causa de </v>
      </c>
      <c r="C25" s="276"/>
      <c r="D25" s="265" t="str">
        <f t="shared" si="0"/>
        <v/>
      </c>
      <c r="E25" s="266" t="str">
        <f t="shared" si="1"/>
        <v/>
      </c>
      <c r="F25" s="267" t="str">
        <f t="shared" si="2"/>
        <v/>
      </c>
      <c r="G25" s="268"/>
      <c r="H25" s="269" t="str">
        <f t="shared" si="6"/>
        <v/>
      </c>
      <c r="I25" s="270" t="str">
        <f t="shared" si="3"/>
        <v/>
      </c>
      <c r="J25" s="268"/>
      <c r="K25" s="269" t="str">
        <f t="shared" si="4"/>
        <v/>
      </c>
      <c r="L25" s="270" t="str">
        <f t="shared" si="5"/>
        <v/>
      </c>
      <c r="M25" s="271" t="str">
        <f t="shared" si="8"/>
        <v/>
      </c>
      <c r="N25" s="272" t="str">
        <f t="shared" si="7"/>
        <v/>
      </c>
    </row>
    <row r="26" spans="1:14" ht="93" customHeight="1" x14ac:dyDescent="0.25">
      <c r="A26" s="148" t="str">
        <f>'2 CONTEXTO E IDENTIFICACIÓN'!A26</f>
        <v>R18</v>
      </c>
      <c r="B26" s="263" t="str">
        <f>+'2 CONTEXTO E IDENTIFICACIÓN'!J26</f>
        <v xml:space="preserve"> por a causa de </v>
      </c>
      <c r="C26" s="276"/>
      <c r="D26" s="265" t="str">
        <f t="shared" si="0"/>
        <v/>
      </c>
      <c r="E26" s="266" t="str">
        <f t="shared" si="1"/>
        <v/>
      </c>
      <c r="F26" s="267" t="str">
        <f t="shared" si="2"/>
        <v/>
      </c>
      <c r="G26" s="268"/>
      <c r="H26" s="269" t="str">
        <f t="shared" si="6"/>
        <v/>
      </c>
      <c r="I26" s="270" t="str">
        <f t="shared" si="3"/>
        <v/>
      </c>
      <c r="J26" s="268"/>
      <c r="K26" s="269" t="str">
        <f t="shared" si="4"/>
        <v/>
      </c>
      <c r="L26" s="270" t="str">
        <f t="shared" si="5"/>
        <v/>
      </c>
      <c r="M26" s="271" t="str">
        <f t="shared" si="8"/>
        <v/>
      </c>
      <c r="N26" s="272" t="str">
        <f t="shared" si="7"/>
        <v/>
      </c>
    </row>
    <row r="27" spans="1:14" ht="93" customHeight="1" x14ac:dyDescent="0.25">
      <c r="A27" s="148" t="str">
        <f>'2 CONTEXTO E IDENTIFICACIÓN'!A27</f>
        <v>R19</v>
      </c>
      <c r="B27" s="263" t="str">
        <f>+'2 CONTEXTO E IDENTIFICACIÓN'!J27</f>
        <v xml:space="preserve"> por a causa de </v>
      </c>
      <c r="C27" s="276"/>
      <c r="D27" s="265" t="str">
        <f t="shared" si="0"/>
        <v/>
      </c>
      <c r="E27" s="266" t="str">
        <f t="shared" si="1"/>
        <v/>
      </c>
      <c r="F27" s="267" t="str">
        <f t="shared" si="2"/>
        <v/>
      </c>
      <c r="G27" s="268"/>
      <c r="H27" s="269" t="str">
        <f t="shared" si="6"/>
        <v/>
      </c>
      <c r="I27" s="270" t="str">
        <f t="shared" si="3"/>
        <v/>
      </c>
      <c r="J27" s="268"/>
      <c r="K27" s="269" t="str">
        <f t="shared" si="4"/>
        <v/>
      </c>
      <c r="L27" s="270" t="str">
        <f t="shared" si="5"/>
        <v/>
      </c>
      <c r="M27" s="271" t="str">
        <f t="shared" si="8"/>
        <v/>
      </c>
      <c r="N27" s="272" t="str">
        <f t="shared" si="7"/>
        <v/>
      </c>
    </row>
    <row r="28" spans="1:14" ht="93" customHeight="1" thickBot="1" x14ac:dyDescent="0.3">
      <c r="A28" s="153" t="str">
        <f>'2 CONTEXTO E IDENTIFICACIÓN'!A28</f>
        <v>R20</v>
      </c>
      <c r="B28" s="263" t="str">
        <f>+'2 CONTEXTO E IDENTIFICACIÓN'!J28</f>
        <v xml:space="preserve"> por a causa de </v>
      </c>
      <c r="C28" s="283"/>
      <c r="D28" s="284" t="str">
        <f t="shared" si="0"/>
        <v/>
      </c>
      <c r="E28" s="285" t="str">
        <f t="shared" si="1"/>
        <v/>
      </c>
      <c r="F28" s="286" t="str">
        <f t="shared" si="2"/>
        <v/>
      </c>
      <c r="G28" s="287"/>
      <c r="H28" s="288" t="str">
        <f t="shared" si="6"/>
        <v/>
      </c>
      <c r="I28" s="289" t="str">
        <f t="shared" si="3"/>
        <v/>
      </c>
      <c r="J28" s="287"/>
      <c r="K28" s="288" t="str">
        <f t="shared" si="4"/>
        <v/>
      </c>
      <c r="L28" s="289" t="str">
        <f t="shared" si="5"/>
        <v/>
      </c>
      <c r="M28" s="290" t="str">
        <f t="shared" si="8"/>
        <v/>
      </c>
      <c r="N28" s="291" t="str">
        <f t="shared" si="7"/>
        <v/>
      </c>
    </row>
  </sheetData>
  <sheetProtection formatCells="0" formatColumns="0" formatRows="0" sort="0" autoFilter="0" pivotTables="0"/>
  <autoFilter ref="A8:N8" xr:uid="{00000000-0009-0000-0000-000003000000}"/>
  <dataConsolidate/>
  <mergeCells count="11">
    <mergeCell ref="A1:Y1"/>
    <mergeCell ref="A2:C2"/>
    <mergeCell ref="V7:Y7"/>
    <mergeCell ref="P7:T7"/>
    <mergeCell ref="B5:D5"/>
    <mergeCell ref="C7:F7"/>
    <mergeCell ref="G7:I7"/>
    <mergeCell ref="J7:L7"/>
    <mergeCell ref="M7:N7"/>
    <mergeCell ref="G6:N6"/>
    <mergeCell ref="B4:D4"/>
  </mergeCells>
  <conditionalFormatting sqref="E9:E28 G9:G28">
    <cfRule type="cellIs" dxfId="95" priority="1" operator="equal">
      <formula>$T$9</formula>
    </cfRule>
    <cfRule type="cellIs" dxfId="94" priority="2" operator="equal">
      <formula>$T$10</formula>
    </cfRule>
    <cfRule type="cellIs" dxfId="93" priority="3" operator="equal">
      <formula>$T$11</formula>
    </cfRule>
    <cfRule type="cellIs" dxfId="92" priority="4" operator="equal">
      <formula>$T$12</formula>
    </cfRule>
    <cfRule type="cellIs" dxfId="91" priority="5" operator="equal">
      <formula>$T$13</formula>
    </cfRule>
  </conditionalFormatting>
  <conditionalFormatting sqref="F9:F28">
    <cfRule type="cellIs" dxfId="90" priority="163" operator="equal">
      <formula>$P$13</formula>
    </cfRule>
    <cfRule type="cellIs" dxfId="89" priority="159" operator="equal">
      <formula>$P$9</formula>
    </cfRule>
    <cfRule type="cellIs" dxfId="88" priority="160" operator="equal">
      <formula>$P$10</formula>
    </cfRule>
    <cfRule type="cellIs" dxfId="87" priority="161" operator="equal">
      <formula>$P$11</formula>
    </cfRule>
    <cfRule type="cellIs" dxfId="86" priority="162" operator="equal">
      <formula>$P$12</formula>
    </cfRule>
  </conditionalFormatting>
  <conditionalFormatting sqref="H9:H28">
    <cfRule type="cellIs" dxfId="85" priority="77" operator="equal">
      <formula>$W$10</formula>
    </cfRule>
    <cfRule type="cellIs" dxfId="84" priority="78" operator="equal">
      <formula>$W$11</formula>
    </cfRule>
    <cfRule type="cellIs" dxfId="83" priority="79" operator="equal">
      <formula>$W$12</formula>
    </cfRule>
    <cfRule type="cellIs" dxfId="82" priority="80" operator="equal">
      <formula>$W$13</formula>
    </cfRule>
    <cfRule type="cellIs" dxfId="81" priority="76" operator="equal">
      <formula>$W$9</formula>
    </cfRule>
  </conditionalFormatting>
  <conditionalFormatting sqref="I9:J28">
    <cfRule type="cellIs" dxfId="80" priority="81" operator="equal">
      <formula>$V$9</formula>
    </cfRule>
    <cfRule type="cellIs" dxfId="79" priority="82" operator="equal">
      <formula>$V$10</formula>
    </cfRule>
    <cfRule type="cellIs" dxfId="78" priority="83" operator="equal">
      <formula>$V$11</formula>
    </cfRule>
    <cfRule type="cellIs" dxfId="77" priority="84" operator="equal">
      <formula>$V$12</formula>
    </cfRule>
    <cfRule type="cellIs" dxfId="76" priority="85" operator="equal">
      <formula>$V$13</formula>
    </cfRule>
  </conditionalFormatting>
  <conditionalFormatting sqref="K9:K28">
    <cfRule type="cellIs" dxfId="75" priority="61" operator="equal">
      <formula>$W$9</formula>
    </cfRule>
    <cfRule type="cellIs" dxfId="74" priority="62" operator="equal">
      <formula>$W$10</formula>
    </cfRule>
    <cfRule type="cellIs" dxfId="73" priority="63" operator="equal">
      <formula>$W$11</formula>
    </cfRule>
    <cfRule type="cellIs" dxfId="72" priority="64" operator="equal">
      <formula>$W$12</formula>
    </cfRule>
    <cfRule type="cellIs" dxfId="71" priority="65" operator="equal">
      <formula>$W$13</formula>
    </cfRule>
  </conditionalFormatting>
  <conditionalFormatting sqref="L9:L28">
    <cfRule type="cellIs" dxfId="70" priority="96" operator="equal">
      <formula>$V$9</formula>
    </cfRule>
    <cfRule type="cellIs" dxfId="69" priority="97" operator="equal">
      <formula>$V$10</formula>
    </cfRule>
    <cfRule type="cellIs" dxfId="68" priority="98" operator="equal">
      <formula>$V$11</formula>
    </cfRule>
    <cfRule type="cellIs" dxfId="67" priority="99" operator="equal">
      <formula>$V$12</formula>
    </cfRule>
    <cfRule type="cellIs" dxfId="66" priority="100" operator="equal">
      <formula>$V$13</formula>
    </cfRule>
  </conditionalFormatting>
  <conditionalFormatting sqref="M9:M28">
    <cfRule type="cellIs" dxfId="65" priority="6" operator="equal">
      <formula>$W$9</formula>
    </cfRule>
    <cfRule type="cellIs" dxfId="64" priority="7" operator="equal">
      <formula>$W$10</formula>
    </cfRule>
    <cfRule type="cellIs" dxfId="63" priority="8" operator="equal">
      <formula>$W$11</formula>
    </cfRule>
    <cfRule type="cellIs" dxfId="62" priority="9" operator="equal">
      <formula>$W$12</formula>
    </cfRule>
    <cfRule type="cellIs" dxfId="61" priority="10" operator="equal">
      <formula>$W$13</formula>
    </cfRule>
  </conditionalFormatting>
  <conditionalFormatting sqref="N9:N28">
    <cfRule type="cellIs" dxfId="60" priority="31" operator="equal">
      <formula>$V$9</formula>
    </cfRule>
    <cfRule type="cellIs" dxfId="59" priority="32" operator="equal">
      <formula>$V$10</formula>
    </cfRule>
    <cfRule type="cellIs" dxfId="58" priority="33" operator="equal">
      <formula>$V$11</formula>
    </cfRule>
    <cfRule type="cellIs" dxfId="57" priority="34" operator="equal">
      <formula>$V$12</formula>
    </cfRule>
    <cfRule type="cellIs" dxfId="56" priority="35" operator="equal">
      <formula>$V$13</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8" xr:uid="{00000000-0002-0000-0300-000000000000}"/>
    <dataValidation allowBlank="1" showInputMessage="1" showErrorMessage="1" prompt="Es la materialización del riesgo y las consecuencias de su aparición. Su escala es: 5 bajo impacto, 10 medio, 20 alto impacto._x000a_" sqref="IP8:JA8" xr:uid="{00000000-0002-0000-0300-000001000000}"/>
    <dataValidation type="list" allowBlank="1" showInputMessage="1" showErrorMessage="1" sqref="IU12:JA12 IP9:JA11" xr:uid="{00000000-0002-0000-0300-000002000000}">
      <formula1>#REF!</formula1>
    </dataValidation>
    <dataValidation type="list" allowBlank="1" showInputMessage="1" showErrorMessage="1" sqref="G9:G28" xr:uid="{00000000-0002-0000-0300-000003000000}">
      <formula1>Afectación_Económica</formula1>
    </dataValidation>
    <dataValidation type="list" allowBlank="1" showInputMessage="1" showErrorMessage="1" sqref="J9:J28"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36"/>
  <sheetViews>
    <sheetView showGridLines="0" zoomScaleNormal="70" workbookViewId="0">
      <pane xSplit="1" ySplit="9" topLeftCell="B10" activePane="bottomRight" state="frozen"/>
      <selection pane="topRight" activeCell="B1" sqref="B1"/>
      <selection pane="bottomLeft" activeCell="A7" sqref="A7"/>
      <selection pane="bottomRight" activeCell="D14" sqref="D14"/>
    </sheetView>
  </sheetViews>
  <sheetFormatPr baseColWidth="10" defaultColWidth="0" defaultRowHeight="12.75" x14ac:dyDescent="0.25"/>
  <cols>
    <col min="1" max="1" width="18.28515625" style="125" customWidth="1"/>
    <col min="2" max="2" width="29.42578125" style="126" customWidth="1"/>
    <col min="3" max="3" width="16.42578125" style="125" customWidth="1"/>
    <col min="4" max="4" width="12.42578125" style="126" customWidth="1"/>
    <col min="5" max="5" width="25" style="126" customWidth="1"/>
    <col min="6" max="6" width="3.85546875" style="126" customWidth="1"/>
    <col min="7" max="7" width="7.42578125" style="126" customWidth="1"/>
    <col min="8" max="8" width="14" style="126" customWidth="1"/>
    <col min="9" max="9" width="13.85546875" style="126" customWidth="1"/>
    <col min="10" max="13" width="12.42578125" style="126" customWidth="1"/>
    <col min="14" max="14" width="3.85546875" style="126" customWidth="1"/>
    <col min="15" max="15" width="4.85546875" style="125" hidden="1" customWidth="1"/>
    <col min="16" max="16" width="6.42578125" style="125" hidden="1" customWidth="1"/>
    <col min="17" max="17" width="11" style="125" hidden="1" customWidth="1"/>
    <col min="18" max="22" width="12" style="125" hidden="1" customWidth="1"/>
    <col min="23" max="23" width="11.42578125" style="125" customWidth="1"/>
    <col min="24" max="27" width="11.42578125" style="125" hidden="1" customWidth="1"/>
    <col min="28" max="28" width="5.42578125" style="125" hidden="1" customWidth="1"/>
    <col min="29" max="29" width="26.85546875" style="125" hidden="1" customWidth="1"/>
    <col min="30" max="34" width="22.85546875" style="126" hidden="1" customWidth="1"/>
    <col min="35" max="35" width="23.42578125" style="125" hidden="1" customWidth="1"/>
    <col min="36" max="263" width="11.42578125" style="125" hidden="1" customWidth="1"/>
    <col min="264" max="264" width="12.42578125" style="125" hidden="1" customWidth="1"/>
    <col min="265" max="265" width="47" style="125" hidden="1" customWidth="1"/>
    <col min="266" max="266" width="35" style="125" hidden="1" customWidth="1"/>
    <col min="267" max="16384" width="14.42578125" style="125" hidden="1"/>
  </cols>
  <sheetData>
    <row r="1" spans="1:36" s="115" customFormat="1" ht="70.5" customHeight="1" x14ac:dyDescent="0.2">
      <c r="A1" s="485" t="str">
        <f>+'2 CONTEXTO E IDENTIFICACIÓN'!A1</f>
        <v>FORMATO MAPA DE RIESGOS
PROCESO: DIRECCIONAMIENTO ESTRATÉGICO
Versión: 01 Fecha: 04/03/2026 Código:  DET-F-52</v>
      </c>
      <c r="B1" s="486"/>
      <c r="C1" s="486"/>
      <c r="D1" s="486"/>
      <c r="E1" s="486"/>
      <c r="F1" s="486"/>
      <c r="G1" s="486"/>
      <c r="H1" s="486"/>
      <c r="I1" s="486"/>
      <c r="J1" s="486"/>
      <c r="K1" s="486"/>
      <c r="L1" s="486"/>
      <c r="M1" s="486"/>
      <c r="N1" s="486"/>
      <c r="O1" s="486"/>
      <c r="P1" s="486"/>
      <c r="Q1" s="486"/>
      <c r="R1" s="486"/>
      <c r="S1" s="486"/>
      <c r="T1" s="486"/>
      <c r="U1" s="486"/>
      <c r="V1" s="486"/>
      <c r="W1" s="486"/>
      <c r="AD1" s="180"/>
      <c r="AE1" s="180"/>
      <c r="AF1" s="180"/>
      <c r="AG1" s="180"/>
      <c r="AH1" s="180"/>
    </row>
    <row r="2" spans="1:36" s="115" customFormat="1" ht="36" customHeight="1" x14ac:dyDescent="0.2">
      <c r="A2" s="464" t="str">
        <f>+'2 CONTEXTO E IDENTIFICACIÓN'!A2</f>
        <v>VERSIÓN:</v>
      </c>
      <c r="B2" s="465"/>
      <c r="C2" s="466"/>
      <c r="D2" s="181">
        <f>'2 CONTEXTO E IDENTIFICACIÓN'!B2</f>
        <v>1</v>
      </c>
      <c r="E2" s="182"/>
      <c r="F2" s="182"/>
      <c r="G2" s="182"/>
      <c r="I2" s="118" t="str">
        <f>+'2 CONTEXTO E IDENTIFICACIÓN'!$I$4</f>
        <v>Elaboración o Actualización:</v>
      </c>
      <c r="J2" s="119" t="str">
        <f>'2 CONTEXTO E IDENTIFICACIÓN'!J4</f>
        <v>17 de marzo de 2026</v>
      </c>
      <c r="K2" s="120"/>
      <c r="L2" s="120"/>
      <c r="M2" s="183"/>
      <c r="N2" s="182"/>
      <c r="AD2" s="180"/>
      <c r="AE2" s="180"/>
      <c r="AF2" s="180"/>
      <c r="AG2" s="180"/>
      <c r="AH2" s="180"/>
    </row>
    <row r="3" spans="1:36" s="115" customFormat="1" ht="27.95" customHeight="1" x14ac:dyDescent="0.2">
      <c r="A3" s="184"/>
      <c r="B3" s="182"/>
      <c r="C3" s="185"/>
      <c r="D3" s="183"/>
      <c r="E3" s="182"/>
      <c r="F3" s="182"/>
      <c r="G3" s="182"/>
      <c r="I3" s="174" t="str">
        <f>+'2 CONTEXTO E IDENTIFICACIÓN'!$E$5</f>
        <v xml:space="preserve">Vigencia: </v>
      </c>
      <c r="J3" s="175">
        <f>'2 CONTEXTO E IDENTIFICACIÓN'!G5</f>
        <v>46143</v>
      </c>
      <c r="K3" s="186" t="s">
        <v>52</v>
      </c>
      <c r="L3" s="173" t="str">
        <f>'2 CONTEXTO E IDENTIFICACIÓN'!J5</f>
        <v>31 de diciembre de 2026</v>
      </c>
      <c r="M3" s="183"/>
      <c r="N3" s="182"/>
      <c r="AD3" s="180"/>
      <c r="AE3" s="180"/>
      <c r="AF3" s="180"/>
      <c r="AG3" s="180"/>
      <c r="AH3" s="180"/>
    </row>
    <row r="4" spans="1:36" s="115" customFormat="1" ht="27.95" customHeight="1" thickBot="1" x14ac:dyDescent="0.25">
      <c r="A4" s="184"/>
      <c r="B4" s="182"/>
      <c r="C4" s="185"/>
      <c r="D4" s="183"/>
      <c r="E4" s="182"/>
      <c r="F4" s="182"/>
      <c r="G4" s="182"/>
      <c r="I4" s="187"/>
      <c r="J4" s="188"/>
      <c r="K4" s="189"/>
      <c r="L4" s="190"/>
      <c r="M4" s="183"/>
      <c r="N4" s="182"/>
      <c r="AD4" s="180"/>
      <c r="AE4" s="180"/>
      <c r="AF4" s="180"/>
      <c r="AG4" s="180"/>
      <c r="AH4" s="180"/>
    </row>
    <row r="5" spans="1:36" s="115" customFormat="1" ht="21.75" thickBot="1" x14ac:dyDescent="0.25">
      <c r="A5" s="116" t="s">
        <v>47</v>
      </c>
      <c r="B5" s="482" t="str">
        <f>'2 CONTEXTO E IDENTIFICACIÓN'!B4</f>
        <v>Ministerio de Vivienda, Ciudad y Territorio</v>
      </c>
      <c r="C5" s="483"/>
      <c r="D5" s="484"/>
      <c r="I5" s="191" t="s">
        <v>333</v>
      </c>
      <c r="J5" s="192" t="s">
        <v>332</v>
      </c>
      <c r="K5" s="193" t="s">
        <v>334</v>
      </c>
      <c r="L5" s="194" t="s">
        <v>335</v>
      </c>
      <c r="AD5" s="180"/>
      <c r="AE5" s="180"/>
      <c r="AF5" s="180"/>
      <c r="AG5" s="180"/>
      <c r="AH5" s="180"/>
    </row>
    <row r="6" spans="1:36" s="115" customFormat="1" ht="15" thickBot="1" x14ac:dyDescent="0.25">
      <c r="A6" s="116" t="s">
        <v>48</v>
      </c>
      <c r="B6" s="474" t="str">
        <f>'2 CONTEXTO E IDENTIFICACIÓN'!F4</f>
        <v>Gestión de comunicaciones internas y externas</v>
      </c>
      <c r="C6" s="475"/>
      <c r="D6" s="475"/>
      <c r="AD6" s="180"/>
      <c r="AE6" s="180"/>
      <c r="AF6" s="180"/>
      <c r="AG6" s="180"/>
      <c r="AH6" s="180"/>
    </row>
    <row r="7" spans="1:36" s="115" customFormat="1" ht="15" thickBot="1" x14ac:dyDescent="0.25">
      <c r="A7" s="195"/>
      <c r="B7" s="196"/>
      <c r="C7" s="196"/>
      <c r="D7" s="183"/>
      <c r="G7" s="498" t="s">
        <v>257</v>
      </c>
      <c r="H7" s="499"/>
      <c r="I7" s="499"/>
      <c r="J7" s="499"/>
      <c r="K7" s="499"/>
      <c r="L7" s="499"/>
      <c r="M7" s="500"/>
      <c r="O7" s="197"/>
      <c r="P7" s="197"/>
      <c r="Q7" s="198"/>
      <c r="R7" s="489" t="s">
        <v>124</v>
      </c>
      <c r="S7" s="489"/>
      <c r="T7" s="489"/>
      <c r="U7" s="489"/>
      <c r="V7" s="490"/>
      <c r="AD7" s="180"/>
      <c r="AE7" s="180"/>
      <c r="AF7" s="180"/>
      <c r="AG7" s="180"/>
      <c r="AH7" s="180"/>
    </row>
    <row r="8" spans="1:36" x14ac:dyDescent="0.25">
      <c r="A8" s="487"/>
      <c r="B8" s="488"/>
      <c r="C8" s="491" t="s">
        <v>258</v>
      </c>
      <c r="D8" s="491"/>
      <c r="E8" s="491"/>
      <c r="F8" s="179"/>
      <c r="G8" s="200"/>
      <c r="H8" s="201"/>
      <c r="I8" s="494" t="s">
        <v>124</v>
      </c>
      <c r="J8" s="494"/>
      <c r="K8" s="494"/>
      <c r="L8" s="494"/>
      <c r="M8" s="495"/>
      <c r="N8" s="179"/>
      <c r="O8" s="202"/>
      <c r="P8" s="202"/>
      <c r="R8" s="203">
        <v>0.2</v>
      </c>
      <c r="S8" s="203">
        <v>0.4</v>
      </c>
      <c r="T8" s="203">
        <v>0.6</v>
      </c>
      <c r="U8" s="203">
        <v>0.8</v>
      </c>
      <c r="V8" s="204">
        <v>1</v>
      </c>
      <c r="W8" s="205"/>
      <c r="X8" s="205"/>
      <c r="Y8" s="205"/>
      <c r="Z8" s="205"/>
      <c r="AA8" s="205"/>
      <c r="AB8" s="205"/>
      <c r="AC8" s="205"/>
    </row>
    <row r="9" spans="1:36" ht="25.5" x14ac:dyDescent="0.2">
      <c r="A9" s="206" t="s">
        <v>259</v>
      </c>
      <c r="B9" s="207" t="s">
        <v>260</v>
      </c>
      <c r="C9" s="199" t="s">
        <v>216</v>
      </c>
      <c r="D9" s="199" t="s">
        <v>217</v>
      </c>
      <c r="E9" s="199" t="s">
        <v>43</v>
      </c>
      <c r="F9" s="179"/>
      <c r="G9" s="208"/>
      <c r="H9" s="209"/>
      <c r="I9" s="210" t="s">
        <v>235</v>
      </c>
      <c r="J9" s="210" t="s">
        <v>239</v>
      </c>
      <c r="K9" s="210" t="s">
        <v>243</v>
      </c>
      <c r="L9" s="210" t="s">
        <v>248</v>
      </c>
      <c r="M9" s="211" t="s">
        <v>253</v>
      </c>
      <c r="N9" s="179"/>
      <c r="O9" s="202"/>
      <c r="P9" s="202"/>
      <c r="Q9" s="212"/>
      <c r="R9" s="213" t="s">
        <v>235</v>
      </c>
      <c r="S9" s="213" t="s">
        <v>239</v>
      </c>
      <c r="T9" s="213" t="s">
        <v>243</v>
      </c>
      <c r="U9" s="213" t="s">
        <v>248</v>
      </c>
      <c r="V9" s="214" t="s">
        <v>253</v>
      </c>
      <c r="Y9" s="205"/>
      <c r="Z9" s="205"/>
      <c r="AA9" s="215"/>
      <c r="AB9" s="215"/>
      <c r="AC9" s="215"/>
      <c r="AD9" s="215"/>
      <c r="AE9" s="215"/>
      <c r="AF9" s="215"/>
      <c r="AG9" s="215"/>
      <c r="AH9" s="215"/>
      <c r="AI9" s="215"/>
      <c r="AJ9" s="215"/>
    </row>
    <row r="10" spans="1:36" ht="125.25" customHeight="1" x14ac:dyDescent="0.2">
      <c r="A10" s="216" t="str">
        <f>'2 CONTEXTO E IDENTIFICACIÓN'!A9</f>
        <v>R1</v>
      </c>
      <c r="B10" s="217" t="str">
        <f>+'2 CONTEXTO E IDENTIFICACIÓN'!J9</f>
        <v>Posibilidad de afectación reputacional por la no realización de piezas comunicativas después del cubrimiento realizado por el Grupo de Comunicaciones Estratégicas  a causa de la baja disponibilidad de personal (planta o de contrato) y/o el área técnica no informo oportunamente la realización del evento.</v>
      </c>
      <c r="C10" s="168" t="str">
        <f>+'3 PROBABIL E IMPACTO INHERENTE'!F9</f>
        <v>Muy Baja</v>
      </c>
      <c r="D10" s="168" t="str">
        <f>+'3 PROBABIL E IMPACTO INHERENTE'!N9</f>
        <v>Catastrófico</v>
      </c>
      <c r="E10" s="217"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Extremo</v>
      </c>
      <c r="F10" s="218"/>
      <c r="G10" s="496" t="s">
        <v>105</v>
      </c>
      <c r="H10" s="219" t="s">
        <v>251</v>
      </c>
      <c r="I10" s="220"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220"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220"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                   </v>
      </c>
      <c r="L10" s="220"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221"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                   </v>
      </c>
      <c r="N10" s="218"/>
      <c r="O10" s="492" t="s">
        <v>105</v>
      </c>
      <c r="P10" s="222">
        <v>1</v>
      </c>
      <c r="Q10" s="213" t="s">
        <v>251</v>
      </c>
      <c r="R10" s="220" t="s">
        <v>261</v>
      </c>
      <c r="S10" s="220" t="s">
        <v>261</v>
      </c>
      <c r="T10" s="220" t="s">
        <v>261</v>
      </c>
      <c r="U10" s="220" t="s">
        <v>261</v>
      </c>
      <c r="V10" s="221" t="s">
        <v>262</v>
      </c>
      <c r="Y10" s="205"/>
      <c r="Z10" s="205"/>
      <c r="AA10" s="215"/>
      <c r="AB10" s="215"/>
      <c r="AC10" s="215"/>
      <c r="AD10" s="223"/>
      <c r="AE10" s="223"/>
      <c r="AF10" s="223"/>
      <c r="AG10" s="223"/>
      <c r="AH10" s="223"/>
      <c r="AI10" s="215"/>
      <c r="AJ10" s="215"/>
    </row>
    <row r="11" spans="1:36" ht="93" customHeight="1" x14ac:dyDescent="0.2">
      <c r="A11" s="216" t="str">
        <f>'2 CONTEXTO E IDENTIFICACIÓN'!A10</f>
        <v>CIE-1</v>
      </c>
      <c r="B11" s="217" t="str">
        <f>+'2 CONTEXTO E IDENTIFICACIÓN'!J10</f>
        <v>Posibilidad de afectación reputacional por información noticiosa divulgada o socializada de forma imprecisa  a causa de la inadecuada interpretación o en el suministro de información errónea por parte del área misional o técnica para beneficio propio o de terceros.</v>
      </c>
      <c r="C11" s="168" t="str">
        <f>+'3 PROBABIL E IMPACTO INHERENTE'!F10</f>
        <v>Muy Baja</v>
      </c>
      <c r="D11" s="168" t="str">
        <f>+'3 PROBABIL E IMPACTO INHERENTE'!N10</f>
        <v>Catastrófico</v>
      </c>
      <c r="E11" s="217"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Extremo</v>
      </c>
      <c r="F11" s="218"/>
      <c r="G11" s="496"/>
      <c r="H11" s="219" t="s">
        <v>246</v>
      </c>
      <c r="I11" s="224"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224"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                   </v>
      </c>
      <c r="K11" s="220"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220"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                   </v>
      </c>
      <c r="M11" s="221"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                   </v>
      </c>
      <c r="N11" s="218"/>
      <c r="O11" s="492"/>
      <c r="P11" s="222">
        <v>0.8</v>
      </c>
      <c r="Q11" s="213" t="s">
        <v>246</v>
      </c>
      <c r="R11" s="224" t="s">
        <v>243</v>
      </c>
      <c r="S11" s="224" t="s">
        <v>243</v>
      </c>
      <c r="T11" s="220" t="s">
        <v>261</v>
      </c>
      <c r="U11" s="220" t="s">
        <v>261</v>
      </c>
      <c r="V11" s="221" t="s">
        <v>262</v>
      </c>
      <c r="Y11" s="205"/>
      <c r="Z11" s="205"/>
      <c r="AA11" s="215"/>
      <c r="AB11" s="225"/>
      <c r="AC11" s="226"/>
      <c r="AD11" s="223"/>
      <c r="AE11" s="223"/>
      <c r="AF11" s="223"/>
      <c r="AG11" s="223"/>
      <c r="AH11" s="223"/>
      <c r="AI11" s="215"/>
      <c r="AJ11" s="215"/>
    </row>
    <row r="12" spans="1:36" ht="93" customHeight="1" x14ac:dyDescent="0.2">
      <c r="A12" s="216" t="str">
        <f>'2 CONTEXTO E IDENTIFICACIÓN'!A11</f>
        <v>R3</v>
      </c>
      <c r="B12" s="217" t="str">
        <f>+'2 CONTEXTO E IDENTIFICACIÓN'!J11</f>
        <v xml:space="preserve"> por a causa de </v>
      </c>
      <c r="C12" s="168" t="str">
        <f>+'3 PROBABIL E IMPACTO INHERENTE'!F11</f>
        <v/>
      </c>
      <c r="D12" s="168" t="str">
        <f>+'3 PROBABIL E IMPACTO INHERENTE'!N11</f>
        <v/>
      </c>
      <c r="E12" s="217"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
      </c>
      <c r="F12" s="218"/>
      <c r="G12" s="496"/>
      <c r="H12" s="219" t="s">
        <v>241</v>
      </c>
      <c r="I12" s="224"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                   </v>
      </c>
      <c r="J12" s="224"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                   </v>
      </c>
      <c r="K12" s="224"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                   </v>
      </c>
      <c r="L12" s="220"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                   </v>
      </c>
      <c r="M12" s="221"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                   </v>
      </c>
      <c r="N12" s="218"/>
      <c r="O12" s="492"/>
      <c r="P12" s="222">
        <v>0.6</v>
      </c>
      <c r="Q12" s="213" t="s">
        <v>241</v>
      </c>
      <c r="R12" s="224" t="s">
        <v>243</v>
      </c>
      <c r="S12" s="224" t="s">
        <v>243</v>
      </c>
      <c r="T12" s="224" t="s">
        <v>243</v>
      </c>
      <c r="U12" s="220" t="s">
        <v>261</v>
      </c>
      <c r="V12" s="221" t="s">
        <v>262</v>
      </c>
      <c r="Y12" s="205"/>
      <c r="Z12" s="205"/>
      <c r="AA12" s="215"/>
      <c r="AB12" s="225"/>
      <c r="AC12" s="226"/>
      <c r="AD12" s="223"/>
      <c r="AE12" s="223"/>
      <c r="AF12" s="223"/>
      <c r="AG12" s="223"/>
      <c r="AH12" s="227"/>
      <c r="AI12" s="215"/>
      <c r="AJ12" s="215"/>
    </row>
    <row r="13" spans="1:36" ht="93" customHeight="1" x14ac:dyDescent="0.2">
      <c r="A13" s="216" t="str">
        <f>'2 CONTEXTO E IDENTIFICACIÓN'!A12</f>
        <v>R4</v>
      </c>
      <c r="B13" s="217" t="str">
        <f>+'2 CONTEXTO E IDENTIFICACIÓN'!J12</f>
        <v xml:space="preserve"> por a causa de </v>
      </c>
      <c r="C13" s="168" t="str">
        <f>+'3 PROBABIL E IMPACTO INHERENTE'!F12</f>
        <v/>
      </c>
      <c r="D13" s="168" t="str">
        <f>+'3 PROBABIL E IMPACTO INHERENTE'!N12</f>
        <v/>
      </c>
      <c r="E13" s="217" t="str">
        <f t="shared" ref="E13:E2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
      </c>
      <c r="F13" s="218"/>
      <c r="G13" s="496"/>
      <c r="H13" s="219" t="s">
        <v>237</v>
      </c>
      <c r="I13" s="228"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                   </v>
      </c>
      <c r="J13" s="224"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v>
      </c>
      <c r="K13" s="224"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220"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221"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                   </v>
      </c>
      <c r="N13" s="218"/>
      <c r="O13" s="492"/>
      <c r="P13" s="222">
        <v>0.4</v>
      </c>
      <c r="Q13" s="213" t="s">
        <v>237</v>
      </c>
      <c r="R13" s="228" t="s">
        <v>263</v>
      </c>
      <c r="S13" s="224" t="s">
        <v>243</v>
      </c>
      <c r="T13" s="224" t="s">
        <v>243</v>
      </c>
      <c r="U13" s="220" t="s">
        <v>261</v>
      </c>
      <c r="V13" s="221" t="s">
        <v>262</v>
      </c>
      <c r="Y13" s="205"/>
      <c r="Z13" s="205"/>
      <c r="AA13" s="215"/>
      <c r="AB13" s="225"/>
      <c r="AC13" s="226"/>
      <c r="AD13" s="223"/>
      <c r="AE13" s="223"/>
      <c r="AF13" s="223"/>
      <c r="AG13" s="227"/>
      <c r="AH13" s="223"/>
      <c r="AI13" s="215"/>
      <c r="AJ13" s="215"/>
    </row>
    <row r="14" spans="1:36" ht="93" customHeight="1" thickBot="1" x14ac:dyDescent="0.25">
      <c r="A14" s="216" t="str">
        <f>'2 CONTEXTO E IDENTIFICACIÓN'!A13</f>
        <v>R5</v>
      </c>
      <c r="B14" s="217" t="str">
        <f>+'2 CONTEXTO E IDENTIFICACIÓN'!J13</f>
        <v xml:space="preserve"> por a causa de </v>
      </c>
      <c r="C14" s="168" t="str">
        <f>+'3 PROBABIL E IMPACTO INHERENTE'!F13</f>
        <v/>
      </c>
      <c r="D14" s="168" t="str">
        <f>+'3 PROBABIL E IMPACTO INHERENTE'!N13</f>
        <v/>
      </c>
      <c r="E14" s="217" t="str">
        <f t="shared" si="0"/>
        <v/>
      </c>
      <c r="F14" s="218"/>
      <c r="G14" s="497"/>
      <c r="H14" s="229" t="s">
        <v>233</v>
      </c>
      <c r="I14" s="230"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v>
      </c>
      <c r="J14" s="230"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231"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232"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v>
      </c>
      <c r="M14" s="233"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R1 CIE-1                  </v>
      </c>
      <c r="N14" s="218"/>
      <c r="O14" s="493"/>
      <c r="P14" s="234">
        <v>0.2</v>
      </c>
      <c r="Q14" s="235" t="s">
        <v>233</v>
      </c>
      <c r="R14" s="230" t="s">
        <v>263</v>
      </c>
      <c r="S14" s="230" t="s">
        <v>263</v>
      </c>
      <c r="T14" s="231" t="s">
        <v>243</v>
      </c>
      <c r="U14" s="232" t="s">
        <v>261</v>
      </c>
      <c r="V14" s="233" t="s">
        <v>262</v>
      </c>
      <c r="Y14" s="205"/>
      <c r="Z14" s="205"/>
      <c r="AA14" s="215"/>
      <c r="AB14" s="225"/>
      <c r="AC14" s="226"/>
      <c r="AD14" s="223"/>
      <c r="AE14" s="223"/>
      <c r="AF14" s="223"/>
      <c r="AG14" s="236"/>
      <c r="AH14" s="223"/>
      <c r="AI14" s="215"/>
      <c r="AJ14" s="215"/>
    </row>
    <row r="15" spans="1:36" ht="93" customHeight="1" x14ac:dyDescent="0.2">
      <c r="A15" s="216" t="str">
        <f>'2 CONTEXTO E IDENTIFICACIÓN'!A14</f>
        <v>R6</v>
      </c>
      <c r="B15" s="217" t="str">
        <f>+'2 CONTEXTO E IDENTIFICACIÓN'!J14</f>
        <v xml:space="preserve"> por a causa de </v>
      </c>
      <c r="C15" s="168" t="str">
        <f>+'3 PROBABIL E IMPACTO INHERENTE'!F14</f>
        <v/>
      </c>
      <c r="D15" s="168" t="str">
        <f>+'3 PROBABIL E IMPACTO INHERENTE'!N14</f>
        <v/>
      </c>
      <c r="E15" s="217" t="str">
        <f t="shared" si="0"/>
        <v/>
      </c>
      <c r="F15" s="218"/>
      <c r="G15" s="218"/>
      <c r="H15" s="218"/>
      <c r="I15" s="218"/>
      <c r="J15" s="218"/>
      <c r="K15" s="218"/>
      <c r="L15" s="218"/>
      <c r="M15" s="218"/>
      <c r="N15" s="218"/>
      <c r="Y15" s="205"/>
      <c r="Z15" s="205"/>
      <c r="AA15" s="215"/>
      <c r="AB15" s="225"/>
      <c r="AC15" s="226"/>
      <c r="AD15" s="223"/>
      <c r="AE15" s="223"/>
      <c r="AF15" s="223"/>
      <c r="AG15" s="223"/>
      <c r="AH15" s="223"/>
      <c r="AI15" s="215"/>
      <c r="AJ15" s="215"/>
    </row>
    <row r="16" spans="1:36" ht="93" customHeight="1" x14ac:dyDescent="0.2">
      <c r="A16" s="216" t="str">
        <f>'2 CONTEXTO E IDENTIFICACIÓN'!A15</f>
        <v>R7</v>
      </c>
      <c r="B16" s="217" t="str">
        <f>+'2 CONTEXTO E IDENTIFICACIÓN'!J15</f>
        <v xml:space="preserve"> por a causa de </v>
      </c>
      <c r="C16" s="168" t="str">
        <f>+'3 PROBABIL E IMPACTO INHERENTE'!F15</f>
        <v/>
      </c>
      <c r="D16" s="168" t="str">
        <f>+'3 PROBABIL E IMPACTO INHERENTE'!N15</f>
        <v/>
      </c>
      <c r="E16" s="217" t="str">
        <f t="shared" si="0"/>
        <v/>
      </c>
      <c r="F16" s="218"/>
      <c r="G16" s="218"/>
      <c r="H16" s="218"/>
      <c r="I16" s="218"/>
      <c r="J16" s="218"/>
      <c r="K16" s="218"/>
      <c r="L16" s="218"/>
      <c r="M16" s="218"/>
      <c r="N16" s="218"/>
      <c r="R16" s="237" t="s">
        <v>264</v>
      </c>
      <c r="T16" s="205"/>
      <c r="U16" s="205"/>
      <c r="V16" s="205"/>
      <c r="W16" s="205"/>
      <c r="X16" s="205"/>
      <c r="Y16" s="205"/>
      <c r="Z16" s="205"/>
      <c r="AA16" s="215"/>
      <c r="AB16" s="225"/>
      <c r="AC16" s="215"/>
      <c r="AD16" s="226"/>
      <c r="AE16" s="226"/>
      <c r="AF16" s="226"/>
      <c r="AG16" s="226"/>
      <c r="AH16" s="226"/>
      <c r="AI16" s="215"/>
      <c r="AJ16" s="215"/>
    </row>
    <row r="17" spans="1:36" ht="93" customHeight="1" x14ac:dyDescent="0.2">
      <c r="A17" s="216" t="str">
        <f>'2 CONTEXTO E IDENTIFICACIÓN'!A16</f>
        <v>R8</v>
      </c>
      <c r="B17" s="217" t="str">
        <f>+'2 CONTEXTO E IDENTIFICACIÓN'!J16</f>
        <v xml:space="preserve"> por a causa de </v>
      </c>
      <c r="C17" s="168" t="str">
        <f>+'3 PROBABIL E IMPACTO INHERENTE'!F16</f>
        <v/>
      </c>
      <c r="D17" s="168" t="str">
        <f>+'3 PROBABIL E IMPACTO INHERENTE'!N16</f>
        <v/>
      </c>
      <c r="E17" s="217" t="str">
        <f t="shared" si="0"/>
        <v/>
      </c>
      <c r="F17" s="218"/>
      <c r="G17" s="218"/>
      <c r="H17" s="218"/>
      <c r="I17" s="218"/>
      <c r="J17" s="218"/>
      <c r="K17" s="218"/>
      <c r="L17" s="218"/>
      <c r="M17" s="218"/>
      <c r="N17" s="218"/>
      <c r="R17" s="238" t="s">
        <v>262</v>
      </c>
      <c r="T17" s="205"/>
      <c r="U17" s="205"/>
      <c r="V17" s="205"/>
      <c r="W17" s="205"/>
      <c r="X17" s="205"/>
      <c r="Y17" s="205"/>
      <c r="Z17" s="205"/>
      <c r="AA17" s="215"/>
      <c r="AB17" s="215"/>
      <c r="AC17" s="215"/>
      <c r="AD17" s="223"/>
      <c r="AE17" s="223"/>
      <c r="AF17" s="223"/>
      <c r="AG17" s="223"/>
      <c r="AH17" s="223"/>
      <c r="AI17" s="215"/>
      <c r="AJ17" s="215"/>
    </row>
    <row r="18" spans="1:36" ht="93" customHeight="1" x14ac:dyDescent="0.2">
      <c r="A18" s="216" t="str">
        <f>'2 CONTEXTO E IDENTIFICACIÓN'!A17</f>
        <v>R9</v>
      </c>
      <c r="B18" s="217" t="str">
        <f>+'2 CONTEXTO E IDENTIFICACIÓN'!J17</f>
        <v xml:space="preserve"> por a causa de </v>
      </c>
      <c r="C18" s="168" t="str">
        <f>+'3 PROBABIL E IMPACTO INHERENTE'!F17</f>
        <v/>
      </c>
      <c r="D18" s="168" t="str">
        <f>+'3 PROBABIL E IMPACTO INHERENTE'!N17</f>
        <v/>
      </c>
      <c r="E18" s="217" t="str">
        <f t="shared" si="0"/>
        <v/>
      </c>
      <c r="F18" s="218"/>
      <c r="G18" s="218"/>
      <c r="H18" s="218"/>
      <c r="I18" s="218"/>
      <c r="J18" s="218"/>
      <c r="K18" s="218"/>
      <c r="L18" s="218"/>
      <c r="M18" s="218"/>
      <c r="N18" s="218"/>
      <c r="R18" s="220" t="s">
        <v>261</v>
      </c>
      <c r="S18" s="205"/>
      <c r="T18" s="205"/>
      <c r="U18" s="205"/>
      <c r="V18" s="205"/>
      <c r="W18" s="205"/>
      <c r="X18" s="205"/>
      <c r="Y18" s="205"/>
      <c r="Z18" s="205"/>
      <c r="AA18" s="215"/>
      <c r="AB18" s="215"/>
      <c r="AC18" s="215"/>
      <c r="AD18" s="223"/>
      <c r="AE18" s="223"/>
      <c r="AF18" s="223"/>
      <c r="AG18" s="223"/>
      <c r="AH18" s="223"/>
      <c r="AI18" s="215"/>
      <c r="AJ18" s="215"/>
    </row>
    <row r="19" spans="1:36" ht="93" customHeight="1" x14ac:dyDescent="0.2">
      <c r="A19" s="216" t="str">
        <f>'2 CONTEXTO E IDENTIFICACIÓN'!A18</f>
        <v>R10</v>
      </c>
      <c r="B19" s="217" t="str">
        <f>+'2 CONTEXTO E IDENTIFICACIÓN'!J18</f>
        <v xml:space="preserve"> por a causa de </v>
      </c>
      <c r="C19" s="168" t="str">
        <f>+'3 PROBABIL E IMPACTO INHERENTE'!F18</f>
        <v/>
      </c>
      <c r="D19" s="168" t="str">
        <f>+'3 PROBABIL E IMPACTO INHERENTE'!N18</f>
        <v/>
      </c>
      <c r="E19" s="217" t="str">
        <f t="shared" si="0"/>
        <v/>
      </c>
      <c r="F19" s="218"/>
      <c r="G19" s="218"/>
      <c r="H19" s="218"/>
      <c r="I19" s="218"/>
      <c r="J19" s="218"/>
      <c r="K19" s="218"/>
      <c r="L19" s="218"/>
      <c r="M19" s="218"/>
      <c r="N19" s="218"/>
      <c r="Q19" s="239"/>
      <c r="R19" s="224" t="s">
        <v>243</v>
      </c>
      <c r="S19" s="239"/>
      <c r="T19" s="239"/>
      <c r="U19" s="239"/>
      <c r="V19" s="239"/>
      <c r="W19" s="239"/>
      <c r="X19" s="239"/>
      <c r="Y19" s="239"/>
      <c r="Z19" s="239"/>
      <c r="AA19" s="215"/>
      <c r="AB19" s="215"/>
      <c r="AC19" s="240"/>
      <c r="AD19" s="240"/>
      <c r="AE19" s="240"/>
      <c r="AF19" s="240"/>
      <c r="AG19" s="240"/>
      <c r="AH19" s="240"/>
      <c r="AI19" s="215"/>
      <c r="AJ19" s="215"/>
    </row>
    <row r="20" spans="1:36" ht="93" customHeight="1" x14ac:dyDescent="0.2">
      <c r="A20" s="216" t="str">
        <f>'2 CONTEXTO E IDENTIFICACIÓN'!A19</f>
        <v>R11</v>
      </c>
      <c r="B20" s="217" t="str">
        <f>+'2 CONTEXTO E IDENTIFICACIÓN'!J19</f>
        <v xml:space="preserve"> por a causa de </v>
      </c>
      <c r="C20" s="168" t="str">
        <f>+'3 PROBABIL E IMPACTO INHERENTE'!F19</f>
        <v/>
      </c>
      <c r="D20" s="168" t="str">
        <f>+'3 PROBABIL E IMPACTO INHERENTE'!N19</f>
        <v/>
      </c>
      <c r="E20" s="217" t="str">
        <f t="shared" si="0"/>
        <v/>
      </c>
      <c r="F20" s="218"/>
      <c r="G20" s="218"/>
      <c r="H20" s="218"/>
      <c r="I20" s="218"/>
      <c r="J20" s="218"/>
      <c r="K20" s="218"/>
      <c r="L20" s="218"/>
      <c r="M20" s="218"/>
      <c r="N20" s="218"/>
      <c r="Q20" s="239"/>
      <c r="R20" s="228" t="s">
        <v>263</v>
      </c>
      <c r="Y20" s="239"/>
      <c r="Z20" s="239"/>
      <c r="AA20" s="215"/>
      <c r="AB20" s="215"/>
      <c r="AC20" s="215"/>
      <c r="AD20" s="223"/>
      <c r="AE20" s="223"/>
      <c r="AF20" s="223"/>
      <c r="AG20" s="223"/>
      <c r="AH20" s="223"/>
      <c r="AI20" s="215"/>
      <c r="AJ20" s="215"/>
    </row>
    <row r="21" spans="1:36" ht="93" customHeight="1" x14ac:dyDescent="0.2">
      <c r="A21" s="216" t="str">
        <f>'2 CONTEXTO E IDENTIFICACIÓN'!A20</f>
        <v>R12</v>
      </c>
      <c r="B21" s="217" t="str">
        <f>+'2 CONTEXTO E IDENTIFICACIÓN'!J20</f>
        <v xml:space="preserve"> por a causa de </v>
      </c>
      <c r="C21" s="168" t="str">
        <f>+'3 PROBABIL E IMPACTO INHERENTE'!F20</f>
        <v/>
      </c>
      <c r="D21" s="168" t="str">
        <f>+'3 PROBABIL E IMPACTO INHERENTE'!N20</f>
        <v/>
      </c>
      <c r="E21" s="217" t="str">
        <f t="shared" si="0"/>
        <v/>
      </c>
      <c r="F21" s="218"/>
      <c r="G21" s="218"/>
      <c r="H21" s="218"/>
      <c r="I21" s="218"/>
      <c r="J21" s="218"/>
      <c r="K21" s="218"/>
      <c r="L21" s="218"/>
      <c r="M21" s="218"/>
      <c r="N21" s="218"/>
      <c r="O21" s="241"/>
      <c r="P21" s="241"/>
      <c r="Q21" s="239"/>
      <c r="Y21" s="239"/>
      <c r="Z21" s="239"/>
      <c r="AA21" s="215"/>
      <c r="AB21" s="215"/>
      <c r="AC21" s="215"/>
      <c r="AD21" s="223"/>
      <c r="AE21" s="223"/>
      <c r="AF21" s="223"/>
      <c r="AG21" s="223"/>
      <c r="AH21" s="223"/>
      <c r="AI21" s="215"/>
      <c r="AJ21" s="215"/>
    </row>
    <row r="22" spans="1:36" ht="93" customHeight="1" x14ac:dyDescent="0.2">
      <c r="A22" s="216" t="str">
        <f>'2 CONTEXTO E IDENTIFICACIÓN'!A21</f>
        <v>R13</v>
      </c>
      <c r="B22" s="217" t="str">
        <f>+'2 CONTEXTO E IDENTIFICACIÓN'!J21</f>
        <v xml:space="preserve"> por a causa de </v>
      </c>
      <c r="C22" s="168" t="str">
        <f>+'3 PROBABIL E IMPACTO INHERENTE'!F21</f>
        <v/>
      </c>
      <c r="D22" s="168" t="str">
        <f>+'3 PROBABIL E IMPACTO INHERENTE'!N21</f>
        <v/>
      </c>
      <c r="E22" s="217" t="str">
        <f t="shared" si="0"/>
        <v/>
      </c>
      <c r="F22" s="218"/>
      <c r="G22" s="218"/>
      <c r="H22" s="218"/>
      <c r="I22" s="218"/>
      <c r="J22" s="218"/>
      <c r="K22" s="218"/>
      <c r="L22" s="218"/>
      <c r="M22" s="218"/>
      <c r="N22" s="218"/>
      <c r="O22" s="241"/>
      <c r="P22" s="241"/>
      <c r="Q22" s="242"/>
      <c r="Y22" s="239"/>
      <c r="Z22" s="239"/>
      <c r="AA22" s="215"/>
      <c r="AB22" s="236"/>
      <c r="AC22" s="236"/>
      <c r="AD22" s="236"/>
      <c r="AE22" s="236"/>
      <c r="AF22" s="236"/>
      <c r="AG22" s="236"/>
      <c r="AH22" s="223"/>
      <c r="AI22" s="215"/>
      <c r="AJ22" s="215"/>
    </row>
    <row r="23" spans="1:36" ht="93" customHeight="1" x14ac:dyDescent="0.2">
      <c r="A23" s="216" t="str">
        <f>'2 CONTEXTO E IDENTIFICACIÓN'!A22</f>
        <v>R14</v>
      </c>
      <c r="B23" s="217" t="str">
        <f>+'2 CONTEXTO E IDENTIFICACIÓN'!J22</f>
        <v xml:space="preserve"> por a causa de </v>
      </c>
      <c r="C23" s="168" t="str">
        <f>+'3 PROBABIL E IMPACTO INHERENTE'!F22</f>
        <v/>
      </c>
      <c r="D23" s="168" t="str">
        <f>+'3 PROBABIL E IMPACTO INHERENTE'!N22</f>
        <v/>
      </c>
      <c r="E23" s="217" t="str">
        <f t="shared" si="0"/>
        <v/>
      </c>
      <c r="F23" s="218"/>
      <c r="G23" s="218"/>
      <c r="H23" s="218"/>
      <c r="I23" s="218"/>
      <c r="J23" s="218"/>
      <c r="K23" s="218"/>
      <c r="L23" s="218"/>
      <c r="M23" s="218"/>
      <c r="N23" s="218"/>
      <c r="O23" s="241"/>
      <c r="P23" s="241"/>
      <c r="AA23" s="215"/>
      <c r="AB23" s="243"/>
      <c r="AC23" s="243"/>
      <c r="AD23" s="243"/>
      <c r="AE23" s="243"/>
      <c r="AF23" s="243"/>
      <c r="AG23" s="243"/>
      <c r="AH23" s="223"/>
      <c r="AI23" s="215"/>
      <c r="AJ23" s="215"/>
    </row>
    <row r="24" spans="1:36" ht="93" customHeight="1" x14ac:dyDescent="0.2">
      <c r="A24" s="216" t="str">
        <f>'2 CONTEXTO E IDENTIFICACIÓN'!A23</f>
        <v>R15</v>
      </c>
      <c r="B24" s="217" t="str">
        <f>+'2 CONTEXTO E IDENTIFICACIÓN'!J23</f>
        <v xml:space="preserve"> por a causa de </v>
      </c>
      <c r="C24" s="168" t="str">
        <f>+'3 PROBABIL E IMPACTO INHERENTE'!F23</f>
        <v/>
      </c>
      <c r="D24" s="168" t="str">
        <f>+'3 PROBABIL E IMPACTO INHERENTE'!N23</f>
        <v/>
      </c>
      <c r="E24" s="217" t="str">
        <f t="shared" si="0"/>
        <v/>
      </c>
      <c r="F24" s="218"/>
      <c r="G24" s="218"/>
      <c r="H24" s="218"/>
      <c r="I24" s="218"/>
      <c r="J24" s="218"/>
      <c r="K24" s="218"/>
      <c r="L24" s="218"/>
      <c r="M24" s="218"/>
      <c r="N24" s="218"/>
      <c r="O24" s="241"/>
      <c r="P24" s="241"/>
      <c r="AA24" s="215"/>
      <c r="AB24" s="236"/>
      <c r="AC24" s="236"/>
      <c r="AD24" s="236"/>
      <c r="AE24" s="236"/>
      <c r="AF24" s="236"/>
      <c r="AG24" s="236"/>
      <c r="AH24" s="223"/>
      <c r="AI24" s="215"/>
      <c r="AJ24" s="215"/>
    </row>
    <row r="25" spans="1:36" ht="93" customHeight="1" x14ac:dyDescent="0.2">
      <c r="A25" s="216" t="str">
        <f>'2 CONTEXTO E IDENTIFICACIÓN'!A24</f>
        <v>R16</v>
      </c>
      <c r="B25" s="217" t="str">
        <f>+'2 CONTEXTO E IDENTIFICACIÓN'!J24</f>
        <v xml:space="preserve"> por a causa de </v>
      </c>
      <c r="C25" s="168" t="str">
        <f>+'3 PROBABIL E IMPACTO INHERENTE'!F24</f>
        <v/>
      </c>
      <c r="D25" s="168" t="str">
        <f>+'3 PROBABIL E IMPACTO INHERENTE'!N24</f>
        <v/>
      </c>
      <c r="E25" s="217" t="str">
        <f t="shared" si="0"/>
        <v/>
      </c>
      <c r="F25" s="218"/>
      <c r="G25" s="218"/>
      <c r="H25" s="218"/>
      <c r="I25" s="218"/>
      <c r="J25" s="218"/>
      <c r="K25" s="218"/>
      <c r="L25" s="218"/>
      <c r="M25" s="218"/>
      <c r="N25" s="218"/>
      <c r="AA25" s="215"/>
      <c r="AB25" s="236"/>
      <c r="AC25" s="236"/>
      <c r="AD25" s="236"/>
      <c r="AE25" s="236"/>
      <c r="AF25" s="236"/>
      <c r="AG25" s="236"/>
      <c r="AH25" s="223"/>
      <c r="AI25" s="215"/>
      <c r="AJ25" s="215"/>
    </row>
    <row r="26" spans="1:36" ht="93" customHeight="1" x14ac:dyDescent="0.25">
      <c r="A26" s="216" t="str">
        <f>'2 CONTEXTO E IDENTIFICACIÓN'!A25</f>
        <v>R17</v>
      </c>
      <c r="B26" s="217" t="str">
        <f>+'2 CONTEXTO E IDENTIFICACIÓN'!J25</f>
        <v xml:space="preserve"> por a causa de </v>
      </c>
      <c r="C26" s="168" t="str">
        <f>+'3 PROBABIL E IMPACTO INHERENTE'!F25</f>
        <v/>
      </c>
      <c r="D26" s="168" t="str">
        <f>+'3 PROBABIL E IMPACTO INHERENTE'!N25</f>
        <v/>
      </c>
      <c r="E26" s="217" t="str">
        <f t="shared" si="0"/>
        <v/>
      </c>
      <c r="F26" s="218"/>
      <c r="G26" s="218"/>
      <c r="H26" s="218"/>
      <c r="I26" s="218"/>
      <c r="J26" s="218"/>
      <c r="K26" s="218"/>
      <c r="L26" s="218"/>
      <c r="M26" s="218"/>
      <c r="N26" s="218"/>
    </row>
    <row r="27" spans="1:36" ht="93" customHeight="1" x14ac:dyDescent="0.25">
      <c r="A27" s="216" t="str">
        <f>'2 CONTEXTO E IDENTIFICACIÓN'!A26</f>
        <v>R18</v>
      </c>
      <c r="B27" s="217" t="str">
        <f>+'2 CONTEXTO E IDENTIFICACIÓN'!J26</f>
        <v xml:space="preserve"> por a causa de </v>
      </c>
      <c r="C27" s="168" t="str">
        <f>+'3 PROBABIL E IMPACTO INHERENTE'!F26</f>
        <v/>
      </c>
      <c r="D27" s="168" t="str">
        <f>+'3 PROBABIL E IMPACTO INHERENTE'!N26</f>
        <v/>
      </c>
      <c r="E27" s="217" t="str">
        <f t="shared" si="0"/>
        <v/>
      </c>
      <c r="F27" s="218"/>
      <c r="G27" s="218"/>
      <c r="H27" s="218"/>
      <c r="I27" s="218"/>
      <c r="J27" s="218"/>
      <c r="K27" s="218"/>
      <c r="L27" s="218"/>
      <c r="M27" s="218"/>
      <c r="N27" s="218"/>
    </row>
    <row r="28" spans="1:36" ht="93" customHeight="1" x14ac:dyDescent="0.25">
      <c r="A28" s="216" t="str">
        <f>'2 CONTEXTO E IDENTIFICACIÓN'!A27</f>
        <v>R19</v>
      </c>
      <c r="B28" s="217" t="str">
        <f>+'2 CONTEXTO E IDENTIFICACIÓN'!J27</f>
        <v xml:space="preserve"> por a causa de </v>
      </c>
      <c r="C28" s="168" t="str">
        <f>+'3 PROBABIL E IMPACTO INHERENTE'!F27</f>
        <v/>
      </c>
      <c r="D28" s="168" t="str">
        <f>+'3 PROBABIL E IMPACTO INHERENTE'!N27</f>
        <v/>
      </c>
      <c r="E28" s="217" t="str">
        <f t="shared" si="0"/>
        <v/>
      </c>
      <c r="F28" s="218"/>
      <c r="G28" s="218"/>
      <c r="H28" s="218"/>
      <c r="I28" s="218"/>
      <c r="J28" s="218"/>
      <c r="K28" s="218"/>
      <c r="L28" s="218"/>
      <c r="M28" s="218"/>
      <c r="N28" s="218"/>
    </row>
    <row r="29" spans="1:36" ht="93" customHeight="1" x14ac:dyDescent="0.25">
      <c r="A29" s="216" t="str">
        <f>'2 CONTEXTO E IDENTIFICACIÓN'!A28</f>
        <v>R20</v>
      </c>
      <c r="B29" s="217" t="str">
        <f>+'2 CONTEXTO E IDENTIFICACIÓN'!J28</f>
        <v xml:space="preserve"> por a causa de </v>
      </c>
      <c r="C29" s="168" t="str">
        <f>+'3 PROBABIL E IMPACTO INHERENTE'!F28</f>
        <v/>
      </c>
      <c r="D29" s="168" t="str">
        <f>+'3 PROBABIL E IMPACTO INHERENTE'!N28</f>
        <v/>
      </c>
      <c r="E29" s="217" t="str">
        <f t="shared" si="0"/>
        <v/>
      </c>
      <c r="F29" s="218"/>
      <c r="G29" s="218"/>
      <c r="H29" s="218"/>
      <c r="I29" s="218"/>
      <c r="J29" s="218"/>
      <c r="K29" s="218"/>
      <c r="L29" s="218"/>
      <c r="M29" s="218"/>
      <c r="N29" s="218"/>
    </row>
    <row r="30" spans="1:36" ht="14.45" customHeight="1" x14ac:dyDescent="0.25">
      <c r="B30" s="125"/>
      <c r="D30" s="125"/>
      <c r="E30" s="125"/>
      <c r="F30" s="125"/>
      <c r="G30" s="125"/>
      <c r="H30" s="125"/>
      <c r="I30" s="125"/>
      <c r="J30" s="125"/>
      <c r="K30" s="125"/>
      <c r="L30" s="125"/>
      <c r="M30" s="125"/>
      <c r="N30" s="125"/>
      <c r="Y30" s="126"/>
      <c r="Z30" s="126"/>
      <c r="AA30" s="126"/>
      <c r="AB30" s="126"/>
      <c r="AC30" s="126"/>
      <c r="AD30" s="125"/>
      <c r="AE30" s="125"/>
      <c r="AF30" s="125"/>
      <c r="AG30" s="125"/>
      <c r="AH30" s="125"/>
    </row>
    <row r="31" spans="1:36" ht="39" customHeight="1" x14ac:dyDescent="0.25">
      <c r="B31" s="125"/>
      <c r="D31" s="125"/>
      <c r="E31" s="125"/>
      <c r="F31" s="125"/>
      <c r="G31" s="125"/>
      <c r="H31" s="125"/>
      <c r="I31" s="125"/>
      <c r="J31" s="125"/>
      <c r="K31" s="125"/>
      <c r="L31" s="125"/>
      <c r="M31" s="125"/>
      <c r="N31" s="125"/>
      <c r="Y31" s="126"/>
      <c r="Z31" s="126"/>
      <c r="AA31" s="126"/>
      <c r="AB31" s="126"/>
      <c r="AC31" s="126"/>
      <c r="AD31" s="125"/>
      <c r="AE31" s="125"/>
      <c r="AF31" s="125"/>
      <c r="AG31" s="125"/>
      <c r="AH31" s="125"/>
    </row>
    <row r="32" spans="1:36" ht="19.5" customHeight="1" x14ac:dyDescent="0.25">
      <c r="B32" s="125"/>
      <c r="D32" s="125"/>
      <c r="E32" s="125"/>
      <c r="F32" s="125"/>
      <c r="G32" s="125"/>
      <c r="H32" s="125"/>
      <c r="I32" s="125"/>
      <c r="J32" s="125"/>
      <c r="K32" s="125"/>
      <c r="L32" s="125"/>
      <c r="M32" s="125"/>
      <c r="N32" s="125"/>
      <c r="Y32" s="126"/>
      <c r="Z32" s="126"/>
      <c r="AA32" s="126"/>
      <c r="AB32" s="126"/>
      <c r="AC32" s="126"/>
      <c r="AD32" s="125"/>
      <c r="AE32" s="125"/>
      <c r="AF32" s="125"/>
      <c r="AG32" s="125"/>
      <c r="AH32" s="125"/>
    </row>
    <row r="33" spans="25:29" s="125" customFormat="1" ht="19.5" customHeight="1" x14ac:dyDescent="0.25">
      <c r="Y33" s="126"/>
      <c r="Z33" s="126"/>
      <c r="AA33" s="126"/>
      <c r="AB33" s="126"/>
      <c r="AC33" s="126"/>
    </row>
    <row r="34" spans="25:29" s="125" customFormat="1" ht="19.5" customHeight="1" x14ac:dyDescent="0.25">
      <c r="Y34" s="126"/>
      <c r="Z34" s="126"/>
      <c r="AA34" s="126"/>
      <c r="AB34" s="126"/>
      <c r="AC34" s="126"/>
    </row>
    <row r="35" spans="25:29" s="125" customFormat="1" ht="19.5" customHeight="1" x14ac:dyDescent="0.25">
      <c r="Y35" s="126"/>
      <c r="Z35" s="126"/>
      <c r="AA35" s="126"/>
      <c r="AB35" s="126"/>
      <c r="AC35" s="126"/>
    </row>
    <row r="36" spans="25:29" s="125" customFormat="1" ht="19.5" customHeight="1" x14ac:dyDescent="0.25">
      <c r="Y36" s="126"/>
      <c r="Z36" s="126"/>
      <c r="AA36" s="126"/>
      <c r="AB36" s="126"/>
      <c r="AC36" s="126"/>
    </row>
  </sheetData>
  <sheetProtection formatCells="0" formatColumns="0" formatRows="0" sort="0" autoFilter="0" pivotTables="0"/>
  <dataConsolidate/>
  <mergeCells count="11">
    <mergeCell ref="O10:O14"/>
    <mergeCell ref="I8:M8"/>
    <mergeCell ref="G10:G14"/>
    <mergeCell ref="G7:M7"/>
    <mergeCell ref="B5:D5"/>
    <mergeCell ref="B6:D6"/>
    <mergeCell ref="A1:W1"/>
    <mergeCell ref="A2:C2"/>
    <mergeCell ref="A8:B8"/>
    <mergeCell ref="R7:V7"/>
    <mergeCell ref="C8:E8"/>
  </mergeCells>
  <conditionalFormatting sqref="C10:C29">
    <cfRule type="cellIs" dxfId="55" priority="6" operator="equal">
      <formula>$Q$14</formula>
    </cfRule>
    <cfRule type="cellIs" dxfId="54" priority="7" operator="equal">
      <formula>$Q$13</formula>
    </cfRule>
    <cfRule type="cellIs" dxfId="53" priority="8" operator="equal">
      <formula>$Q$12</formula>
    </cfRule>
    <cfRule type="cellIs" dxfId="52" priority="9" operator="equal">
      <formula>$Q$11</formula>
    </cfRule>
    <cfRule type="cellIs" dxfId="51" priority="10" operator="equal">
      <formula>$Q$10</formula>
    </cfRule>
  </conditionalFormatting>
  <conditionalFormatting sqref="D10:D29">
    <cfRule type="cellIs" dxfId="50" priority="1" operator="equal">
      <formula>$R$9</formula>
    </cfRule>
    <cfRule type="cellIs" dxfId="49" priority="2" operator="equal">
      <formula>$S$9</formula>
    </cfRule>
    <cfRule type="cellIs" dxfId="48" priority="3" operator="equal">
      <formula>$T$9</formula>
    </cfRule>
    <cfRule type="cellIs" dxfId="47" priority="4" operator="equal">
      <formula>$U$9</formula>
    </cfRule>
    <cfRule type="cellIs" dxfId="46" priority="5" operator="equal">
      <formula>$V$9</formula>
    </cfRule>
  </conditionalFormatting>
  <conditionalFormatting sqref="E10:E29">
    <cfRule type="cellIs" dxfId="45" priority="102" operator="equal">
      <formula>$R$17</formula>
    </cfRule>
    <cfRule type="cellIs" dxfId="44" priority="103" operator="equal">
      <formula>$R$18</formula>
    </cfRule>
    <cfRule type="cellIs" dxfId="43" priority="104" operator="equal">
      <formula>$R$19</formula>
    </cfRule>
    <cfRule type="cellIs" dxfId="42"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Z128"/>
  <sheetViews>
    <sheetView showGridLines="0" tabSelected="1" topLeftCell="L1" zoomScale="80" zoomScaleNormal="80" zoomScaleSheetLayoutView="85" workbookViewId="0">
      <selection activeCell="V8" sqref="V8:V13"/>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3.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0" width="15.42578125" style="114" customWidth="1"/>
    <col min="11" max="11" width="12.140625" style="171" customWidth="1"/>
    <col min="12" max="12" width="25.28515625" style="171" customWidth="1"/>
    <col min="13" max="13" width="19.42578125" style="114" bestFit="1" customWidth="1"/>
    <col min="14" max="14" width="24.140625" style="171" customWidth="1"/>
    <col min="15" max="15" width="20.85546875" style="171" customWidth="1"/>
    <col min="16" max="16" width="16.42578125" style="171" bestFit="1" customWidth="1"/>
    <col min="17" max="17" width="16.42578125" style="171" customWidth="1"/>
    <col min="18" max="18" width="13" style="171" customWidth="1"/>
    <col min="19" max="19" width="24.5703125" style="171" customWidth="1"/>
    <col min="20" max="20" width="16.5703125" style="171" customWidth="1"/>
    <col min="21" max="21" width="20.85546875" style="171" customWidth="1"/>
    <col min="22" max="22" width="31.28515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83.25" customHeight="1" x14ac:dyDescent="0.25">
      <c r="A1" s="462" t="str">
        <f>+'2 CONTEXTO E IDENTIFICACIÓN'!A1</f>
        <v>FORMATO MAPA DE RIESGOS
PROCESO: DIRECCIONAMIENTO ESTRATÉGICO
Versión: 01 Fecha: 04/03/2026 Código:  DET-F-52</v>
      </c>
      <c r="B1" s="463"/>
      <c r="C1" s="463"/>
      <c r="D1" s="463"/>
      <c r="E1" s="463"/>
      <c r="F1" s="463"/>
      <c r="G1" s="463"/>
      <c r="H1" s="463"/>
      <c r="I1" s="463"/>
      <c r="J1" s="463"/>
      <c r="K1" s="463"/>
      <c r="L1" s="463"/>
      <c r="M1" s="463"/>
      <c r="N1" s="463"/>
      <c r="O1" s="463"/>
      <c r="P1" s="463"/>
      <c r="Q1" s="463"/>
      <c r="R1" s="463"/>
      <c r="S1" s="463"/>
      <c r="T1" s="463"/>
      <c r="U1" s="463"/>
      <c r="V1" s="463"/>
      <c r="W1" s="114"/>
      <c r="X1" s="167"/>
      <c r="Y1" s="167"/>
      <c r="Z1" s="167"/>
    </row>
    <row r="2" spans="1:26" s="108" customFormat="1" ht="45" customHeight="1" x14ac:dyDescent="0.2">
      <c r="A2" s="464" t="str">
        <f>+'2 CONTEXTO E IDENTIFICACIÓN'!A2</f>
        <v>VERSIÓN:</v>
      </c>
      <c r="B2" s="465"/>
      <c r="C2" s="466"/>
      <c r="D2" s="109">
        <f>'2 CONTEXTO E IDENTIFICACIÓN'!B2</f>
        <v>1</v>
      </c>
      <c r="G2" s="118" t="str">
        <f>+'2 CONTEXTO E IDENTIFICACIÓN'!$I$4</f>
        <v>Elaboración o Actualización:</v>
      </c>
      <c r="H2" s="119" t="str">
        <f>'2 CONTEXTO E IDENTIFICACIÓN'!J4</f>
        <v>17 de marzo de 2026</v>
      </c>
      <c r="I2" s="172" t="s">
        <v>52</v>
      </c>
      <c r="J2" s="173" t="str">
        <f>'2 CONTEXTO E IDENTIFICACIÓN'!J5</f>
        <v>31 de diciembre de 2026</v>
      </c>
      <c r="L2" s="110"/>
      <c r="M2" s="111"/>
      <c r="N2" s="110"/>
      <c r="O2" s="110"/>
      <c r="P2" s="110"/>
      <c r="Q2" s="110"/>
      <c r="R2" s="110"/>
      <c r="S2" s="112"/>
      <c r="T2" s="112"/>
      <c r="U2" s="112"/>
      <c r="V2" s="123"/>
      <c r="W2" s="114"/>
      <c r="X2" s="115"/>
      <c r="Y2" s="115"/>
      <c r="Z2" s="115"/>
    </row>
    <row r="3" spans="1:26" s="108" customFormat="1" ht="15" thickBot="1" x14ac:dyDescent="0.25">
      <c r="A3" s="116" t="s">
        <v>47</v>
      </c>
      <c r="B3" s="474" t="str">
        <f>'2 CONTEXTO E IDENTIFICACIÓN'!B4</f>
        <v>Ministerio de Vivienda, Ciudad y Territorio</v>
      </c>
      <c r="C3" s="474"/>
      <c r="D3" s="474"/>
      <c r="E3" s="117"/>
      <c r="G3" s="174" t="str">
        <f>+'2 CONTEXTO E IDENTIFICACIÓN'!$E$5</f>
        <v xml:space="preserve">Vigencia: </v>
      </c>
      <c r="H3" s="175">
        <f>'2 CONTEXTO E IDENTIFICACIÓN'!G5</f>
        <v>46143</v>
      </c>
      <c r="I3" s="117"/>
      <c r="J3" s="117"/>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505" t="str">
        <f>'2 CONTEXTO E IDENTIFICACIÓN'!F4</f>
        <v>Gestión de comunicaciones internas y externas</v>
      </c>
      <c r="C4" s="506"/>
      <c r="D4" s="506"/>
      <c r="E4" s="125" t="s">
        <v>265</v>
      </c>
      <c r="G4" s="125"/>
      <c r="H4" s="125"/>
      <c r="I4" s="125"/>
      <c r="J4" s="542" t="s">
        <v>269</v>
      </c>
      <c r="K4" s="543"/>
      <c r="L4" s="543"/>
      <c r="M4" s="543"/>
      <c r="N4" s="543"/>
      <c r="O4" s="543"/>
      <c r="P4" s="543"/>
      <c r="Q4" s="543"/>
      <c r="R4" s="544"/>
      <c r="S4" s="539" t="s">
        <v>267</v>
      </c>
      <c r="T4" s="538" t="s">
        <v>301</v>
      </c>
      <c r="U4" s="538"/>
      <c r="V4" s="519" t="s">
        <v>321</v>
      </c>
      <c r="W4" s="114"/>
      <c r="X4" s="467" t="s">
        <v>268</v>
      </c>
      <c r="Y4" s="468"/>
      <c r="Z4" s="469"/>
    </row>
    <row r="5" spans="1:26" s="126" customFormat="1" ht="33" customHeight="1" x14ac:dyDescent="0.25">
      <c r="A5" s="548" t="s">
        <v>266</v>
      </c>
      <c r="B5" s="549"/>
      <c r="C5" s="549"/>
      <c r="D5" s="549"/>
      <c r="E5" s="549"/>
      <c r="F5" s="549"/>
      <c r="G5" s="549"/>
      <c r="H5" s="549"/>
      <c r="I5" s="550"/>
      <c r="J5" s="545"/>
      <c r="K5" s="546"/>
      <c r="L5" s="546"/>
      <c r="M5" s="546"/>
      <c r="N5" s="546"/>
      <c r="O5" s="546"/>
      <c r="P5" s="546"/>
      <c r="Q5" s="546"/>
      <c r="R5" s="547"/>
      <c r="S5" s="540"/>
      <c r="T5" s="538"/>
      <c r="U5" s="538"/>
      <c r="V5" s="519"/>
      <c r="W5" s="114"/>
      <c r="X5" s="176" t="s">
        <v>224</v>
      </c>
      <c r="Y5" s="177" t="s">
        <v>270</v>
      </c>
      <c r="Z5" s="178" t="s">
        <v>271</v>
      </c>
    </row>
    <row r="6" spans="1:26" ht="29.25" customHeight="1" x14ac:dyDescent="0.25">
      <c r="A6" s="519" t="s">
        <v>218</v>
      </c>
      <c r="B6" s="519" t="s">
        <v>219</v>
      </c>
      <c r="C6" s="519" t="s">
        <v>272</v>
      </c>
      <c r="D6" s="519" t="s">
        <v>273</v>
      </c>
      <c r="E6" s="533" t="s">
        <v>274</v>
      </c>
      <c r="F6" s="531" t="s">
        <v>30</v>
      </c>
      <c r="G6" s="532"/>
      <c r="H6" s="532"/>
      <c r="I6" s="533"/>
      <c r="J6" s="528" t="s">
        <v>317</v>
      </c>
      <c r="K6" s="529"/>
      <c r="L6" s="529"/>
      <c r="M6" s="529"/>
      <c r="N6" s="530"/>
      <c r="O6" s="528" t="s">
        <v>318</v>
      </c>
      <c r="P6" s="529"/>
      <c r="Q6" s="529"/>
      <c r="R6" s="530"/>
      <c r="S6" s="541"/>
      <c r="T6" s="538"/>
      <c r="U6" s="538"/>
      <c r="V6" s="519"/>
      <c r="X6" s="135" t="s">
        <v>233</v>
      </c>
      <c r="Y6" s="136">
        <v>0.01</v>
      </c>
      <c r="Z6" s="137">
        <v>0.2</v>
      </c>
    </row>
    <row r="7" spans="1:26" ht="57.75" thickBot="1" x14ac:dyDescent="0.3">
      <c r="A7" s="536"/>
      <c r="B7" s="536"/>
      <c r="C7" s="536"/>
      <c r="D7" s="536"/>
      <c r="E7" s="537"/>
      <c r="F7" s="124" t="s">
        <v>275</v>
      </c>
      <c r="G7" s="130" t="s">
        <v>276</v>
      </c>
      <c r="H7" s="130" t="s">
        <v>277</v>
      </c>
      <c r="I7" s="130" t="s">
        <v>278</v>
      </c>
      <c r="J7" s="124" t="s">
        <v>307</v>
      </c>
      <c r="K7" s="138" t="s">
        <v>33</v>
      </c>
      <c r="L7" s="138" t="s">
        <v>35</v>
      </c>
      <c r="M7" s="124" t="s">
        <v>36</v>
      </c>
      <c r="N7" s="138" t="s">
        <v>38</v>
      </c>
      <c r="O7" s="138" t="s">
        <v>89</v>
      </c>
      <c r="P7" s="138" t="s">
        <v>90</v>
      </c>
      <c r="Q7" s="138" t="s">
        <v>279</v>
      </c>
      <c r="R7" s="138" t="s">
        <v>280</v>
      </c>
      <c r="S7" s="138" t="s">
        <v>309</v>
      </c>
      <c r="T7" s="138" t="s">
        <v>302</v>
      </c>
      <c r="U7" s="138" t="s">
        <v>303</v>
      </c>
      <c r="V7" s="138" t="s">
        <v>281</v>
      </c>
      <c r="X7" s="139" t="s">
        <v>237</v>
      </c>
      <c r="Y7" s="136">
        <v>0.21</v>
      </c>
      <c r="Z7" s="137">
        <v>0.4</v>
      </c>
    </row>
    <row r="8" spans="1:26" ht="167.25" customHeight="1" x14ac:dyDescent="0.25">
      <c r="A8" s="520" t="str">
        <f>'2 CONTEXTO E IDENTIFICACIÓN'!A9</f>
        <v>R1</v>
      </c>
      <c r="B8" s="523" t="str">
        <f>+'2 CONTEXTO E IDENTIFICACIÓN'!J9</f>
        <v>Posibilidad de afectación reputacional por la no realización de piezas comunicativas después del cubrimiento realizado por el Grupo de Comunicaciones Estratégicas  a causa de la baja disponibilidad de personal (planta o de contrato) y/o el área técnica no informo oportunamente la realización del evento.</v>
      </c>
      <c r="C8" s="507">
        <f>+'3 PROBABIL E IMPACTO INHERENTE'!E9</f>
        <v>0.2</v>
      </c>
      <c r="D8" s="510">
        <f>+'3 PROBABIL E IMPACTO INHERENTE'!M9</f>
        <v>1</v>
      </c>
      <c r="E8" s="140">
        <v>1</v>
      </c>
      <c r="F8" s="346" t="s">
        <v>359</v>
      </c>
      <c r="G8" s="347" t="s">
        <v>360</v>
      </c>
      <c r="H8" s="348" t="s">
        <v>361</v>
      </c>
      <c r="I8" s="143" t="str">
        <f t="shared" ref="I8:I71" si="0">+CONCATENATE(F8," ",G8," ",H8)</f>
        <v>Profesional Especializado Verifica  mensualmente la información y agendas registradas por las dependencias y áreas misionales, para elaborar el cronograma de distribución de información y cubrimientos periodísticos.
Como evidencia queda  el cronograma de distribución de información y cubrimientos mensualmente. En caso de desviaciones o dificultades a la hora de realizar el ejercicio se deja por escrito en el monitoreo del riesgo las novedades que se presentaron al respecto.</v>
      </c>
      <c r="J8" s="162" t="s">
        <v>99</v>
      </c>
      <c r="K8" s="144">
        <f>+IFERROR(VLOOKUP($J8,'11 FORMULAS'!$B$51:$C$53,2,0),"")</f>
        <v>0.25</v>
      </c>
      <c r="L8" s="144" t="str">
        <f>+IF(J8="Preventivo","Probabilidad",IF(J8="Detectivo","Probabilidad",IF(#REF!="Correctivo","Impacto","")))</f>
        <v>Probabilidad</v>
      </c>
      <c r="M8" s="145" t="s">
        <v>111</v>
      </c>
      <c r="N8" s="144">
        <f>+IFERROR(VLOOKUP($M8,'11 FORMULAS'!$B$54:$C$55,2,0),"")</f>
        <v>0.15</v>
      </c>
      <c r="O8" s="146" t="s">
        <v>101</v>
      </c>
      <c r="P8" s="146" t="s">
        <v>202</v>
      </c>
      <c r="Q8" s="146" t="s">
        <v>313</v>
      </c>
      <c r="R8" s="146" t="s">
        <v>104</v>
      </c>
      <c r="S8" s="144">
        <f t="shared" ref="S8:S39" si="1">+IFERROR($K8+$N8,"")</f>
        <v>0.4</v>
      </c>
      <c r="T8" s="144">
        <f>IFERROR(IF(S8&lt;&gt;"",C8*(1-S8),""),"")</f>
        <v>0.12</v>
      </c>
      <c r="U8" s="144">
        <f>IFERROR(IF(S8&lt;&gt;"",C8*(1-S8),""),"")</f>
        <v>0.12</v>
      </c>
      <c r="V8" s="501" cm="1">
        <f t="array" ref="V8">IFERROR(IF(C8&lt;&gt;"",LOOKUP(2,1/(U8:U13&lt;&gt;""),U8:U13),""),"")</f>
        <v>8.3999999999999991E-2</v>
      </c>
      <c r="X8" s="147" t="s">
        <v>241</v>
      </c>
      <c r="Y8" s="136">
        <v>0.41</v>
      </c>
      <c r="Z8" s="137">
        <v>0.6</v>
      </c>
    </row>
    <row r="9" spans="1:26" ht="181.5" customHeight="1" x14ac:dyDescent="0.25">
      <c r="A9" s="521"/>
      <c r="B9" s="524"/>
      <c r="C9" s="508"/>
      <c r="D9" s="511"/>
      <c r="E9" s="140">
        <v>2</v>
      </c>
      <c r="F9" s="141" t="s">
        <v>359</v>
      </c>
      <c r="G9" s="142" t="s">
        <v>360</v>
      </c>
      <c r="H9" s="142" t="s">
        <v>362</v>
      </c>
      <c r="I9" s="143" t="str">
        <f t="shared" si="0"/>
        <v>Profesional Especializado Verifica mensualmente la elaboración del  informe con la información y noticias publicadas en medios de comunicación nacionales. 
Como evidencia queda el informe de monitoreo de prensa. En caso de que no se logre elaborar el informe correspondiente al mes inmediatamente anterior, el informe del mes siguiente deberá presentarse de manera acumulada, consolidando la información de los dos periodos (mes anterior y mes en curso), garantizando que todos los meses tengan un registro de monitoreo de prensa.</v>
      </c>
      <c r="J9" s="162" t="s">
        <v>110</v>
      </c>
      <c r="K9" s="144">
        <f>+IFERROR(VLOOKUP($J9,'11 FORMULAS'!$B$51:$C$53,2,0),"")</f>
        <v>0.15</v>
      </c>
      <c r="L9" s="144" t="str">
        <f>+IF(J9="Preventivo","Probabilidad",IF(J9="Detectivo","Probabilidad",IF(#REF!="Correctivo","Impacto","")))</f>
        <v>Probabilidad</v>
      </c>
      <c r="M9" s="145" t="s">
        <v>111</v>
      </c>
      <c r="N9" s="144">
        <f>+IFERROR(VLOOKUP($M9,'11 FORMULAS'!$B$54:$C$55,2,0),"")</f>
        <v>0.15</v>
      </c>
      <c r="O9" s="146" t="s">
        <v>101</v>
      </c>
      <c r="P9" s="146" t="s">
        <v>202</v>
      </c>
      <c r="Q9" s="146" t="s">
        <v>313</v>
      </c>
      <c r="R9" s="146" t="s">
        <v>104</v>
      </c>
      <c r="S9" s="144">
        <f t="shared" si="1"/>
        <v>0.3</v>
      </c>
      <c r="T9" s="144">
        <f>IFERROR(IF(S9&lt;&gt;"",T8*(1-S9),""),"")</f>
        <v>8.3999999999999991E-2</v>
      </c>
      <c r="U9" s="144">
        <f>IFERROR(IF(S9&lt;&gt;"",U8*(1-S9),""),"")</f>
        <v>8.3999999999999991E-2</v>
      </c>
      <c r="V9" s="503"/>
      <c r="X9" s="150" t="s">
        <v>246</v>
      </c>
      <c r="Y9" s="136">
        <v>0.61</v>
      </c>
      <c r="Z9" s="137">
        <v>0.8</v>
      </c>
    </row>
    <row r="10" spans="1:26" ht="15.95" customHeight="1" x14ac:dyDescent="0.25">
      <c r="A10" s="521"/>
      <c r="B10" s="524"/>
      <c r="C10" s="508"/>
      <c r="D10" s="511"/>
      <c r="E10" s="140"/>
      <c r="F10" s="141"/>
      <c r="G10" s="142"/>
      <c r="H10" s="142"/>
      <c r="I10" s="143"/>
      <c r="J10" s="162"/>
      <c r="K10" s="144"/>
      <c r="L10" s="144"/>
      <c r="M10" s="145"/>
      <c r="N10" s="144"/>
      <c r="O10" s="146"/>
      <c r="P10" s="146"/>
      <c r="Q10" s="146"/>
      <c r="R10" s="146"/>
      <c r="S10" s="144"/>
      <c r="T10" s="144" t="str">
        <f>IFERROR(IF(S10&lt;&gt;"",T9*(1-S10),""),"")</f>
        <v/>
      </c>
      <c r="U10" s="144" t="str">
        <f>IFERROR(IF(S10&lt;&gt;"",U9*(1-S10),""),"")</f>
        <v/>
      </c>
      <c r="V10" s="503"/>
      <c r="X10" s="151" t="s">
        <v>251</v>
      </c>
      <c r="Y10" s="136">
        <v>0.81</v>
      </c>
      <c r="Z10" s="137">
        <v>1</v>
      </c>
    </row>
    <row r="11" spans="1:26" ht="15.95" customHeight="1" x14ac:dyDescent="0.25">
      <c r="A11" s="521"/>
      <c r="B11" s="524"/>
      <c r="C11" s="508"/>
      <c r="D11" s="511"/>
      <c r="E11" s="140"/>
      <c r="F11" s="141"/>
      <c r="G11" s="142"/>
      <c r="H11" s="142"/>
      <c r="I11" s="143"/>
      <c r="J11" s="162"/>
      <c r="K11" s="144"/>
      <c r="L11" s="144"/>
      <c r="M11" s="145"/>
      <c r="N11" s="144"/>
      <c r="O11" s="146"/>
      <c r="P11" s="146"/>
      <c r="Q11" s="146"/>
      <c r="R11" s="146"/>
      <c r="S11" s="144"/>
      <c r="T11" s="144" t="str">
        <f>IFERROR(IF(S11&lt;&gt;"",T10*(1-S11),""),"")</f>
        <v/>
      </c>
      <c r="U11" s="144" t="str">
        <f>IFERROR(IF(S11&lt;&gt;"",U10*(1-S11),""),"")</f>
        <v/>
      </c>
      <c r="V11" s="503"/>
      <c r="X11" s="152"/>
      <c r="Y11" s="152"/>
      <c r="Z11" s="152"/>
    </row>
    <row r="12" spans="1:26" ht="15.95" customHeight="1" x14ac:dyDescent="0.25">
      <c r="A12" s="521"/>
      <c r="B12" s="524"/>
      <c r="C12" s="508"/>
      <c r="D12" s="511"/>
      <c r="E12" s="140"/>
      <c r="F12" s="141"/>
      <c r="G12" s="142"/>
      <c r="H12" s="142"/>
      <c r="I12" s="149"/>
      <c r="J12" s="162"/>
      <c r="K12" s="144"/>
      <c r="L12" s="144"/>
      <c r="M12" s="145"/>
      <c r="N12" s="144"/>
      <c r="O12" s="146"/>
      <c r="P12" s="146"/>
      <c r="Q12" s="146"/>
      <c r="R12" s="146"/>
      <c r="S12" s="144"/>
      <c r="T12" s="144" t="str">
        <f>IFERROR(IF(S12&lt;&gt;"",T11*(1-S12),""),"")</f>
        <v/>
      </c>
      <c r="U12" s="144" t="str">
        <f>IFERROR(IF(S12&lt;&gt;"",U11*(1-S12),""),"")</f>
        <v/>
      </c>
      <c r="V12" s="503"/>
      <c r="X12" s="152"/>
      <c r="Y12" s="152"/>
      <c r="Z12" s="152"/>
    </row>
    <row r="13" spans="1:26" ht="15.95" customHeight="1" thickBot="1" x14ac:dyDescent="0.3">
      <c r="A13" s="522"/>
      <c r="B13" s="525"/>
      <c r="C13" s="509"/>
      <c r="D13" s="512"/>
      <c r="E13" s="154"/>
      <c r="F13" s="155"/>
      <c r="G13" s="156"/>
      <c r="H13" s="156"/>
      <c r="I13" s="149"/>
      <c r="J13" s="162"/>
      <c r="K13" s="144"/>
      <c r="L13" s="144"/>
      <c r="M13" s="145"/>
      <c r="N13" s="144"/>
      <c r="O13" s="146"/>
      <c r="P13" s="146"/>
      <c r="Q13" s="146"/>
      <c r="R13" s="146"/>
      <c r="S13" s="144"/>
      <c r="T13" s="144" t="str">
        <f>IFERROR(IF(S13&lt;&gt;"",T12*(1-S13),""),"")</f>
        <v/>
      </c>
      <c r="U13" s="144" t="str">
        <f>IFERROR(IF(S13&lt;&gt;"",U12*(1-S13),""),"")</f>
        <v/>
      </c>
      <c r="V13" s="504"/>
      <c r="X13" s="152"/>
      <c r="Y13" s="152"/>
      <c r="Z13" s="152"/>
    </row>
    <row r="14" spans="1:26" ht="252" customHeight="1" x14ac:dyDescent="0.25">
      <c r="A14" s="520" t="str">
        <f>'2 CONTEXTO E IDENTIFICACIÓN'!A10</f>
        <v>CIE-1</v>
      </c>
      <c r="B14" s="523" t="str">
        <f>+'2 CONTEXTO E IDENTIFICACIÓN'!J10</f>
        <v>Posibilidad de afectación reputacional por información noticiosa divulgada o socializada de forma imprecisa  a causa de la inadecuada interpretación o en el suministro de información errónea por parte del área misional o técnica para beneficio propio o de terceros.</v>
      </c>
      <c r="C14" s="513">
        <f>+'3 PROBABIL E IMPACTO INHERENTE'!E10</f>
        <v>0.2</v>
      </c>
      <c r="D14" s="510">
        <f>+'3 PROBABIL E IMPACTO INHERENTE'!M10</f>
        <v>1</v>
      </c>
      <c r="E14" s="157">
        <v>1</v>
      </c>
      <c r="F14" s="158" t="s">
        <v>371</v>
      </c>
      <c r="G14" s="159" t="s">
        <v>372</v>
      </c>
      <c r="H14" s="159" t="s">
        <v>373</v>
      </c>
      <c r="I14" s="149" t="str">
        <f t="shared" si="0"/>
        <v>El coordinador del GCE Aprueba mensualmente la información de cada comunicado de prensa que quedará registrado en el formato CIE-F- 06 Seguimiento de aprobación de comunicados y/o boletines de prensa. (La información debe ser revisada previamente por el profesional designado del GCE). Como evidencia queda el formato CIE-F-06 firmado. En caso de dificultades o desviaciones que presente el coordinador del GCE, el despacho del ministerio delegará a otro profesional para aprobación de publicación.</v>
      </c>
      <c r="J14" s="162" t="s">
        <v>99</v>
      </c>
      <c r="K14" s="144">
        <f>+IFERROR(VLOOKUP($J14,'11 FORMULAS'!$B$51:$C$53,2,0),"")</f>
        <v>0.25</v>
      </c>
      <c r="L14" s="144" t="str">
        <f>+IF(J14="Preventivo","Probabilidad",IF(J14="Detectivo","Probabilidad",IF(#REF!="Correctivo","Impacto","")))</f>
        <v>Probabilidad</v>
      </c>
      <c r="M14" s="145" t="s">
        <v>111</v>
      </c>
      <c r="N14" s="144">
        <f>+IFERROR(VLOOKUP($M14,'11 FORMULAS'!$B$54:$C$55,2,0),"")</f>
        <v>0.15</v>
      </c>
      <c r="O14" s="146" t="s">
        <v>101</v>
      </c>
      <c r="P14" s="146" t="s">
        <v>202</v>
      </c>
      <c r="Q14" s="146" t="s">
        <v>313</v>
      </c>
      <c r="R14" s="146" t="s">
        <v>104</v>
      </c>
      <c r="S14" s="144">
        <f t="shared" si="1"/>
        <v>0.4</v>
      </c>
      <c r="T14" s="144">
        <f>IFERROR(IF(S14&lt;&gt;"",C14*(1-S14),""),"")</f>
        <v>0.12</v>
      </c>
      <c r="U14" s="144">
        <f>IFERROR(IF(S14&lt;&gt;"",C14*(1-S14),""),"")</f>
        <v>0.12</v>
      </c>
      <c r="V14" s="501" cm="1">
        <f t="array" ref="V14">IFERROR(IF(C14&lt;&gt;"",LOOKUP(2,1/(U14:U19&lt;&gt;""),U14:U19),""),"")</f>
        <v>7.1999999999999995E-2</v>
      </c>
      <c r="X14" s="152"/>
      <c r="Y14" s="160"/>
      <c r="Z14" s="160"/>
    </row>
    <row r="15" spans="1:26" ht="267.95" customHeight="1" x14ac:dyDescent="0.25">
      <c r="A15" s="521"/>
      <c r="B15" s="524"/>
      <c r="C15" s="514"/>
      <c r="D15" s="511"/>
      <c r="E15" s="140">
        <v>2</v>
      </c>
      <c r="F15" s="161" t="s">
        <v>374</v>
      </c>
      <c r="G15" s="162" t="s">
        <v>360</v>
      </c>
      <c r="H15" s="162" t="s">
        <v>375</v>
      </c>
      <c r="I15" s="149" t="str">
        <f t="shared" si="0"/>
        <v>El profesional designado Verifica un informe mensual con la información y noticias publicadas en medios de comunicación nacionales. Como evidencia queda el informe de monitoreo de prensa. En caso de que no se logre elaborar el informe correspondiente al mes inmediatamente anterior, el informe del mes siguiente deberá presentarse de manera acumulada, consolidando la información de los dos periodos (mes anterior y mes en curso), garantizando que todos los meses tengan un registro de monitoreo de prensa..</v>
      </c>
      <c r="J15" s="162" t="s">
        <v>99</v>
      </c>
      <c r="K15" s="144">
        <f>+IFERROR(VLOOKUP($J15,'11 FORMULAS'!$B$51:$C$53,2,0),"")</f>
        <v>0.25</v>
      </c>
      <c r="L15" s="144" t="str">
        <f>+IF(J15="Preventivo","Probabilidad",IF(J15="Detectivo","Probabilidad",IF(#REF!="Correctivo","Impacto","")))</f>
        <v>Probabilidad</v>
      </c>
      <c r="M15" s="145" t="s">
        <v>111</v>
      </c>
      <c r="N15" s="144">
        <f>+IFERROR(VLOOKUP($M15,'11 FORMULAS'!$B$54:$C$55,2,0),"")</f>
        <v>0.15</v>
      </c>
      <c r="O15" s="146" t="s">
        <v>101</v>
      </c>
      <c r="P15" s="146" t="s">
        <v>202</v>
      </c>
      <c r="Q15" s="146" t="s">
        <v>313</v>
      </c>
      <c r="R15" s="146" t="s">
        <v>104</v>
      </c>
      <c r="S15" s="144">
        <f t="shared" si="1"/>
        <v>0.4</v>
      </c>
      <c r="T15" s="144">
        <f>IFERROR(IF(S15&lt;&gt;"",T14*(1-S15),""),"")</f>
        <v>7.1999999999999995E-2</v>
      </c>
      <c r="U15" s="144">
        <f>IFERROR(IF(S15&lt;&gt;"",U14*(1-S15),""),"")</f>
        <v>7.1999999999999995E-2</v>
      </c>
      <c r="V15" s="503"/>
      <c r="X15" s="152"/>
      <c r="Y15" s="160"/>
      <c r="Z15" s="160"/>
    </row>
    <row r="16" spans="1:26" ht="15.6" customHeight="1" x14ac:dyDescent="0.25">
      <c r="A16" s="521"/>
      <c r="B16" s="524"/>
      <c r="C16" s="514"/>
      <c r="D16" s="511"/>
      <c r="E16" s="140">
        <v>3</v>
      </c>
      <c r="F16" s="161"/>
      <c r="G16" s="162"/>
      <c r="H16" s="162"/>
      <c r="I16" s="149" t="str">
        <f t="shared" si="0"/>
        <v xml:space="preserve">  </v>
      </c>
      <c r="J16" s="162"/>
      <c r="K16" s="144" t="str">
        <f>+IFERROR(VLOOKUP($J16,'11 FORMULAS'!$B$51:$C$53,2,0),"")</f>
        <v/>
      </c>
      <c r="L16" s="144" t="e">
        <f>+IF(J16="Preventivo","Probabilidad",IF(J16="Detectivo","Probabilidad",IF(#REF!="Correctivo","Impacto","")))</f>
        <v>#REF!</v>
      </c>
      <c r="M16" s="145"/>
      <c r="N16" s="144" t="str">
        <f>+IFERROR(VLOOKUP($M16,'11 FORMULAS'!$B$54:$C$55,2,0),"")</f>
        <v/>
      </c>
      <c r="O16" s="146"/>
      <c r="P16" s="146"/>
      <c r="Q16" s="146"/>
      <c r="R16" s="146"/>
      <c r="S16" s="144" t="str">
        <f t="shared" si="1"/>
        <v/>
      </c>
      <c r="T16" s="144" t="str">
        <f>IFERROR(IF(S16&lt;&gt;"",T15*(1-S16),""),"")</f>
        <v/>
      </c>
      <c r="U16" s="144" t="str">
        <f>IFERROR(IF(S16&lt;&gt;"",U15*(1-S16),""),"")</f>
        <v/>
      </c>
      <c r="V16" s="503"/>
      <c r="X16" s="152"/>
      <c r="Y16" s="160"/>
      <c r="Z16" s="160"/>
    </row>
    <row r="17" spans="1:26" ht="15.6" customHeight="1" x14ac:dyDescent="0.25">
      <c r="A17" s="534"/>
      <c r="B17" s="535"/>
      <c r="C17" s="514"/>
      <c r="D17" s="516"/>
      <c r="E17" s="140">
        <v>4</v>
      </c>
      <c r="F17" s="163"/>
      <c r="G17" s="164"/>
      <c r="H17" s="164"/>
      <c r="I17" s="149" t="str">
        <f t="shared" si="0"/>
        <v xml:space="preserve">  </v>
      </c>
      <c r="J17" s="162"/>
      <c r="K17" s="144" t="str">
        <f>+IFERROR(VLOOKUP($J17,'11 FORMULAS'!$B$51:$C$53,2,0),"")</f>
        <v/>
      </c>
      <c r="L17" s="144" t="e">
        <f>+IF(J17="Preventivo","Probabilidad",IF(J17="Detectivo","Probabilidad",IF(#REF!="Correctivo","Impacto","")))</f>
        <v>#REF!</v>
      </c>
      <c r="M17" s="145"/>
      <c r="N17" s="144" t="str">
        <f>+IFERROR(VLOOKUP($M17,'11 FORMULAS'!$B$54:$C$55,2,0),"")</f>
        <v/>
      </c>
      <c r="O17" s="146"/>
      <c r="P17" s="146"/>
      <c r="Q17" s="146"/>
      <c r="R17" s="146"/>
      <c r="S17" s="144" t="str">
        <f t="shared" si="1"/>
        <v/>
      </c>
      <c r="T17" s="144" t="str">
        <f>IFERROR(IF(S17&lt;&gt;"",T16*(1-S17),""),"")</f>
        <v/>
      </c>
      <c r="U17" s="144" t="str">
        <f>IFERROR(IF(S17&lt;&gt;"",U16*(1-S17),""),"")</f>
        <v/>
      </c>
      <c r="V17" s="503"/>
      <c r="X17" s="152"/>
      <c r="Y17" s="160"/>
      <c r="Z17" s="160"/>
    </row>
    <row r="18" spans="1:26" ht="15.6" customHeight="1" x14ac:dyDescent="0.25">
      <c r="A18" s="534"/>
      <c r="B18" s="535"/>
      <c r="C18" s="514"/>
      <c r="D18" s="516"/>
      <c r="E18" s="140">
        <v>5</v>
      </c>
      <c r="F18" s="163"/>
      <c r="G18" s="164"/>
      <c r="H18" s="164"/>
      <c r="I18" s="149" t="str">
        <f t="shared" si="0"/>
        <v xml:space="preserve">  </v>
      </c>
      <c r="J18" s="162"/>
      <c r="K18" s="144" t="str">
        <f>+IFERROR(VLOOKUP($J18,'11 FORMULAS'!$B$51:$C$53,2,0),"")</f>
        <v/>
      </c>
      <c r="L18" s="144" t="e">
        <f>+IF(J18="Preventivo","Probabilidad",IF(J18="Detectivo","Probabilidad",IF(#REF!="Correctivo","Impacto","")))</f>
        <v>#REF!</v>
      </c>
      <c r="M18" s="145"/>
      <c r="N18" s="144" t="str">
        <f>+IFERROR(VLOOKUP($M18,'11 FORMULAS'!$B$54:$C$55,2,0),"")</f>
        <v/>
      </c>
      <c r="O18" s="146"/>
      <c r="P18" s="146"/>
      <c r="Q18" s="146"/>
      <c r="R18" s="146"/>
      <c r="S18" s="144" t="str">
        <f t="shared" si="1"/>
        <v/>
      </c>
      <c r="T18" s="144" t="str">
        <f>IFERROR(IF(S18&lt;&gt;"",T17*(1-S18),""),"")</f>
        <v/>
      </c>
      <c r="U18" s="144" t="str">
        <f>IFERROR(IF(S18&lt;&gt;"",U17*(1-S18),""),"")</f>
        <v/>
      </c>
      <c r="V18" s="503"/>
      <c r="X18" s="152"/>
      <c r="Y18" s="160"/>
      <c r="Z18" s="160"/>
    </row>
    <row r="19" spans="1:26" ht="15.6" customHeight="1" thickBot="1" x14ac:dyDescent="0.3">
      <c r="A19" s="522"/>
      <c r="B19" s="525"/>
      <c r="C19" s="515"/>
      <c r="D19" s="512"/>
      <c r="E19" s="154">
        <v>6</v>
      </c>
      <c r="F19" s="165"/>
      <c r="G19" s="166"/>
      <c r="H19" s="166"/>
      <c r="I19" s="149" t="str">
        <f t="shared" si="0"/>
        <v xml:space="preserve">  </v>
      </c>
      <c r="J19" s="162"/>
      <c r="K19" s="144" t="str">
        <f>+IFERROR(VLOOKUP($J19,'11 FORMULAS'!$B$51:$C$53,2,0),"")</f>
        <v/>
      </c>
      <c r="L19" s="144" t="e">
        <f>+IF(J19="Preventivo","Probabilidad",IF(J19="Detectivo","Probabilidad",IF(#REF!="Correctivo","Impacto","")))</f>
        <v>#REF!</v>
      </c>
      <c r="M19" s="145"/>
      <c r="N19" s="144" t="str">
        <f>+IFERROR(VLOOKUP($M19,'11 FORMULAS'!$B$54:$C$55,2,0),"")</f>
        <v/>
      </c>
      <c r="O19" s="146"/>
      <c r="P19" s="146"/>
      <c r="Q19" s="146"/>
      <c r="R19" s="146"/>
      <c r="S19" s="144" t="str">
        <f t="shared" si="1"/>
        <v/>
      </c>
      <c r="T19" s="144" t="str">
        <f>IFERROR(IF(S19&lt;&gt;"",T18*(1-S19),""),"")</f>
        <v/>
      </c>
      <c r="U19" s="144" t="str">
        <f>IFERROR(IF(S19&lt;&gt;"",U18*(1-S19),""),"")</f>
        <v/>
      </c>
      <c r="V19" s="504"/>
    </row>
    <row r="20" spans="1:26" ht="29.45" customHeight="1" x14ac:dyDescent="0.25">
      <c r="A20" s="520" t="str">
        <f>'2 CONTEXTO E IDENTIFICACIÓN'!A11</f>
        <v>R3</v>
      </c>
      <c r="B20" s="523" t="str">
        <f>+'2 CONTEXTO E IDENTIFICACIÓN'!J11</f>
        <v xml:space="preserve"> por a causa de </v>
      </c>
      <c r="C20" s="507" t="str">
        <f>+'3 PROBABIL E IMPACTO INHERENTE'!E11</f>
        <v/>
      </c>
      <c r="D20" s="510" t="str">
        <f>+'3 PROBABIL E IMPACTO INHERENTE'!M11</f>
        <v/>
      </c>
      <c r="E20" s="157">
        <v>1</v>
      </c>
      <c r="F20" s="158"/>
      <c r="G20" s="159"/>
      <c r="H20" s="159"/>
      <c r="I20" s="149" t="str">
        <f t="shared" si="0"/>
        <v xml:space="preserve">  </v>
      </c>
      <c r="J20" s="162"/>
      <c r="K20" s="144" t="str">
        <f>+IFERROR(VLOOKUP($J20,'11 FORMULAS'!$B$51:$C$53,2,0),"")</f>
        <v/>
      </c>
      <c r="L20" s="144" t="e">
        <f>+IF(J20="Preventivo","Probabilidad",IF(J20="Detectivo","Probabilidad",IF(#REF!="Correctivo","Impacto","")))</f>
        <v>#REF!</v>
      </c>
      <c r="M20" s="145"/>
      <c r="N20" s="144" t="str">
        <f>+IFERROR(VLOOKUP($M20,'11 FORMULAS'!$B$54:$C$55,2,0),"")</f>
        <v/>
      </c>
      <c r="O20" s="146"/>
      <c r="P20" s="146"/>
      <c r="Q20" s="146"/>
      <c r="R20" s="146"/>
      <c r="S20" s="144" t="str">
        <f t="shared" si="1"/>
        <v/>
      </c>
      <c r="T20" s="144" t="str">
        <f>IFERROR(IF(S20&lt;&gt;"",C20*(1-S20),""),"")</f>
        <v/>
      </c>
      <c r="U20" s="144" t="str">
        <f>IFERROR(IF(S20&lt;&gt;"",C20*(1-S20),""),"")</f>
        <v/>
      </c>
      <c r="V20" s="501" t="str" cm="1">
        <f t="array" ref="V20">IFERROR(IF(C20&lt;&gt;"",LOOKUP(2,1/(U20:U25&lt;&gt;""),U20:U25),""),"")</f>
        <v/>
      </c>
      <c r="X20" s="152"/>
      <c r="Y20" s="160"/>
      <c r="Z20" s="160"/>
    </row>
    <row r="21" spans="1:26" ht="29.45" customHeight="1" x14ac:dyDescent="0.25">
      <c r="A21" s="521"/>
      <c r="B21" s="524"/>
      <c r="C21" s="508"/>
      <c r="D21" s="511"/>
      <c r="E21" s="140">
        <v>2</v>
      </c>
      <c r="F21" s="161"/>
      <c r="G21" s="162"/>
      <c r="H21" s="162"/>
      <c r="I21" s="149" t="str">
        <f t="shared" si="0"/>
        <v xml:space="preserve">  </v>
      </c>
      <c r="J21" s="162"/>
      <c r="K21" s="144" t="str">
        <f>+IFERROR(VLOOKUP($J21,'11 FORMULAS'!$B$51:$C$53,2,0),"")</f>
        <v/>
      </c>
      <c r="L21" s="144" t="e">
        <f>+IF(J21="Preventivo","Probabilidad",IF(J21="Detectivo","Probabilidad",IF(#REF!="Correctivo","Impacto","")))</f>
        <v>#REF!</v>
      </c>
      <c r="M21" s="145"/>
      <c r="N21" s="144" t="str">
        <f>+IFERROR(VLOOKUP($M21,'11 FORMULAS'!$B$54:$C$55,2,0),"")</f>
        <v/>
      </c>
      <c r="O21" s="146"/>
      <c r="P21" s="146"/>
      <c r="Q21" s="146"/>
      <c r="R21" s="146"/>
      <c r="S21" s="144" t="str">
        <f t="shared" si="1"/>
        <v/>
      </c>
      <c r="T21" s="144" t="str">
        <f>IFERROR(IF(S21&lt;&gt;"",T20*(1-S21),""),"")</f>
        <v/>
      </c>
      <c r="U21" s="144" t="str">
        <f>IFERROR(IF(S21&lt;&gt;"",U20*(1-S21),""),"")</f>
        <v/>
      </c>
      <c r="V21" s="503"/>
      <c r="X21" s="152"/>
      <c r="Y21" s="160"/>
      <c r="Z21" s="160"/>
    </row>
    <row r="22" spans="1:26" ht="29.45" customHeight="1" x14ac:dyDescent="0.25">
      <c r="A22" s="521"/>
      <c r="B22" s="524"/>
      <c r="C22" s="508"/>
      <c r="D22" s="511"/>
      <c r="E22" s="140">
        <v>3</v>
      </c>
      <c r="F22" s="161"/>
      <c r="G22" s="162"/>
      <c r="H22" s="162"/>
      <c r="I22" s="149" t="str">
        <f t="shared" si="0"/>
        <v xml:space="preserve">  </v>
      </c>
      <c r="J22" s="162"/>
      <c r="K22" s="144" t="str">
        <f>+IFERROR(VLOOKUP($J22,'11 FORMULAS'!$B$51:$C$53,2,0),"")</f>
        <v/>
      </c>
      <c r="L22" s="144" t="e">
        <f>+IF(J22="Preventivo","Probabilidad",IF(J22="Detectivo","Probabilidad",IF(#REF!="Correctivo","Impacto","")))</f>
        <v>#REF!</v>
      </c>
      <c r="M22" s="145"/>
      <c r="N22" s="144" t="str">
        <f>+IFERROR(VLOOKUP($M22,'11 FORMULAS'!$B$54:$C$55,2,0),"")</f>
        <v/>
      </c>
      <c r="O22" s="146"/>
      <c r="P22" s="146"/>
      <c r="Q22" s="146"/>
      <c r="R22" s="146"/>
      <c r="S22" s="144" t="str">
        <f t="shared" si="1"/>
        <v/>
      </c>
      <c r="T22" s="144" t="str">
        <f>IFERROR(IF(S22&lt;&gt;"",T21*(1-S22),""),"")</f>
        <v/>
      </c>
      <c r="U22" s="144" t="str">
        <f>IFERROR(IF(S22&lt;&gt;"",U21*(1-S22),""),"")</f>
        <v/>
      </c>
      <c r="V22" s="503"/>
      <c r="X22" s="152"/>
      <c r="Y22" s="160"/>
      <c r="Z22" s="160"/>
    </row>
    <row r="23" spans="1:26" ht="29.45" customHeight="1" x14ac:dyDescent="0.25">
      <c r="A23" s="521"/>
      <c r="B23" s="524"/>
      <c r="C23" s="508"/>
      <c r="D23" s="511"/>
      <c r="E23" s="140">
        <v>4</v>
      </c>
      <c r="F23" s="161"/>
      <c r="G23" s="162"/>
      <c r="H23" s="162"/>
      <c r="I23" s="149" t="str">
        <f t="shared" si="0"/>
        <v xml:space="preserve">  </v>
      </c>
      <c r="J23" s="162"/>
      <c r="K23" s="144" t="str">
        <f>+IFERROR(VLOOKUP($J23,'11 FORMULAS'!$B$51:$C$53,2,0),"")</f>
        <v/>
      </c>
      <c r="L23" s="144" t="e">
        <f>+IF(J23="Preventivo","Probabilidad",IF(J23="Detectivo","Probabilidad",IF(#REF!="Correctivo","Impacto","")))</f>
        <v>#REF!</v>
      </c>
      <c r="M23" s="145"/>
      <c r="N23" s="144" t="str">
        <f>+IFERROR(VLOOKUP($M23,'11 FORMULAS'!$B$54:$C$55,2,0),"")</f>
        <v/>
      </c>
      <c r="O23" s="146"/>
      <c r="P23" s="146"/>
      <c r="Q23" s="146"/>
      <c r="R23" s="146"/>
      <c r="S23" s="144" t="str">
        <f t="shared" si="1"/>
        <v/>
      </c>
      <c r="T23" s="144" t="str">
        <f>IFERROR(IF(S23&lt;&gt;"",T22*(1-S23),""),"")</f>
        <v/>
      </c>
      <c r="U23" s="144" t="str">
        <f>IFERROR(IF(S23&lt;&gt;"",U22*(1-S23),""),"")</f>
        <v/>
      </c>
      <c r="V23" s="503"/>
      <c r="X23" s="152"/>
      <c r="Y23" s="160"/>
      <c r="Z23" s="160"/>
    </row>
    <row r="24" spans="1:26" ht="29.45" customHeight="1" x14ac:dyDescent="0.25">
      <c r="A24" s="521"/>
      <c r="B24" s="524"/>
      <c r="C24" s="508"/>
      <c r="D24" s="511"/>
      <c r="E24" s="140">
        <v>5</v>
      </c>
      <c r="F24" s="161"/>
      <c r="G24" s="162"/>
      <c r="H24" s="162"/>
      <c r="I24" s="149" t="str">
        <f t="shared" si="0"/>
        <v xml:space="preserve">  </v>
      </c>
      <c r="J24" s="162"/>
      <c r="K24" s="144" t="str">
        <f>+IFERROR(VLOOKUP($J24,'11 FORMULAS'!$B$51:$C$53,2,0),"")</f>
        <v/>
      </c>
      <c r="L24" s="144" t="e">
        <f>+IF(J24="Preventivo","Probabilidad",IF(J24="Detectivo","Probabilidad",IF(#REF!="Correctivo","Impacto","")))</f>
        <v>#REF!</v>
      </c>
      <c r="M24" s="145"/>
      <c r="N24" s="144" t="str">
        <f>+IFERROR(VLOOKUP($M24,'11 FORMULAS'!$B$54:$C$55,2,0),"")</f>
        <v/>
      </c>
      <c r="O24" s="146"/>
      <c r="P24" s="146"/>
      <c r="Q24" s="146"/>
      <c r="R24" s="146"/>
      <c r="S24" s="144" t="str">
        <f t="shared" si="1"/>
        <v/>
      </c>
      <c r="T24" s="144" t="str">
        <f>IFERROR(IF(S24&lt;&gt;"",T23*(1-S24),""),"")</f>
        <v/>
      </c>
      <c r="U24" s="144" t="str">
        <f>IFERROR(IF(S24&lt;&gt;"",U23*(1-S24),""),"")</f>
        <v/>
      </c>
      <c r="V24" s="503"/>
      <c r="X24" s="152"/>
      <c r="Y24" s="160"/>
      <c r="Z24" s="160"/>
    </row>
    <row r="25" spans="1:26" ht="29.45" customHeight="1" thickBot="1" x14ac:dyDescent="0.3">
      <c r="A25" s="522"/>
      <c r="B25" s="525"/>
      <c r="C25" s="509"/>
      <c r="D25" s="512"/>
      <c r="E25" s="154">
        <v>6</v>
      </c>
      <c r="F25" s="165"/>
      <c r="G25" s="166"/>
      <c r="H25" s="166"/>
      <c r="I25" s="149" t="str">
        <f t="shared" si="0"/>
        <v xml:space="preserve">  </v>
      </c>
      <c r="J25" s="162"/>
      <c r="K25" s="144" t="str">
        <f>+IFERROR(VLOOKUP($J25,'11 FORMULAS'!$B$51:$C$53,2,0),"")</f>
        <v/>
      </c>
      <c r="L25" s="144" t="e">
        <f>+IF(J25="Preventivo","Probabilidad",IF(J25="Detectivo","Probabilidad",IF(#REF!="Correctivo","Impacto","")))</f>
        <v>#REF!</v>
      </c>
      <c r="M25" s="145"/>
      <c r="N25" s="144" t="str">
        <f>+IFERROR(VLOOKUP($M25,'11 FORMULAS'!$B$54:$C$55,2,0),"")</f>
        <v/>
      </c>
      <c r="O25" s="146"/>
      <c r="P25" s="146"/>
      <c r="Q25" s="146"/>
      <c r="R25" s="146"/>
      <c r="S25" s="144" t="str">
        <f t="shared" si="1"/>
        <v/>
      </c>
      <c r="T25" s="144" t="str">
        <f>IFERROR(IF(S25&lt;&gt;"",T24*(1-S25),""),"")</f>
        <v/>
      </c>
      <c r="U25" s="144" t="str">
        <f>IFERROR(IF(S25&lt;&gt;"",U24*(1-S25),""),"")</f>
        <v/>
      </c>
      <c r="V25" s="504"/>
    </row>
    <row r="26" spans="1:26" ht="29.45" customHeight="1" x14ac:dyDescent="0.25">
      <c r="A26" s="520" t="str">
        <f>'2 CONTEXTO E IDENTIFICACIÓN'!A12</f>
        <v>R4</v>
      </c>
      <c r="B26" s="523" t="str">
        <f>+'2 CONTEXTO E IDENTIFICACIÓN'!J12</f>
        <v xml:space="preserve"> por a causa de </v>
      </c>
      <c r="C26" s="507" t="str">
        <f>+'3 PROBABIL E IMPACTO INHERENTE'!E12</f>
        <v/>
      </c>
      <c r="D26" s="510" t="str">
        <f>+'3 PROBABIL E IMPACTO INHERENTE'!M12</f>
        <v/>
      </c>
      <c r="E26" s="157">
        <v>1</v>
      </c>
      <c r="F26" s="158"/>
      <c r="G26" s="159"/>
      <c r="H26" s="159"/>
      <c r="I26" s="149" t="str">
        <f t="shared" si="0"/>
        <v xml:space="preserve">  </v>
      </c>
      <c r="J26" s="162"/>
      <c r="K26" s="144" t="str">
        <f>+IFERROR(VLOOKUP($J26,'11 FORMULAS'!$B$51:$C$53,2,0),"")</f>
        <v/>
      </c>
      <c r="L26" s="144" t="e">
        <f>+IF(J26="Preventivo","Probabilidad",IF(J26="Detectivo","Probabilidad",IF(#REF!="Correctivo","Impacto","")))</f>
        <v>#REF!</v>
      </c>
      <c r="M26" s="145"/>
      <c r="N26" s="144" t="str">
        <f>+IFERROR(VLOOKUP($M26,'11 FORMULAS'!$B$54:$C$55,2,0),"")</f>
        <v/>
      </c>
      <c r="O26" s="146"/>
      <c r="P26" s="146"/>
      <c r="Q26" s="146"/>
      <c r="R26" s="146"/>
      <c r="S26" s="144" t="str">
        <f t="shared" si="1"/>
        <v/>
      </c>
      <c r="T26" s="144" t="str">
        <f>IFERROR(IF(S26&lt;&gt;"",C26*(1-S26),""),"")</f>
        <v/>
      </c>
      <c r="U26" s="144" t="str">
        <f>IFERROR(IF(S26&lt;&gt;"",C26*(1-S26),""),"")</f>
        <v/>
      </c>
      <c r="V26" s="501" t="str" cm="1">
        <f t="array" ref="V26">IFERROR(IF(C26&lt;&gt;"",LOOKUP(2,1/(U26:U31&lt;&gt;""),U26:U31),""),"")</f>
        <v/>
      </c>
      <c r="X26" s="152"/>
      <c r="Y26" s="160"/>
      <c r="Z26" s="160"/>
    </row>
    <row r="27" spans="1:26" ht="29.45" customHeight="1" x14ac:dyDescent="0.25">
      <c r="A27" s="521"/>
      <c r="B27" s="524"/>
      <c r="C27" s="508"/>
      <c r="D27" s="511"/>
      <c r="E27" s="140">
        <v>2</v>
      </c>
      <c r="F27" s="161"/>
      <c r="G27" s="162"/>
      <c r="H27" s="162"/>
      <c r="I27" s="149" t="str">
        <f t="shared" si="0"/>
        <v xml:space="preserve">  </v>
      </c>
      <c r="J27" s="162"/>
      <c r="K27" s="144" t="str">
        <f>+IFERROR(VLOOKUP($J27,'11 FORMULAS'!$B$51:$C$53,2,0),"")</f>
        <v/>
      </c>
      <c r="L27" s="144" t="e">
        <f>+IF(J27="Preventivo","Probabilidad",IF(J27="Detectivo","Probabilidad",IF(#REF!="Correctivo","Impacto","")))</f>
        <v>#REF!</v>
      </c>
      <c r="M27" s="145"/>
      <c r="N27" s="144" t="str">
        <f>+IFERROR(VLOOKUP($M27,'11 FORMULAS'!$B$54:$C$55,2,0),"")</f>
        <v/>
      </c>
      <c r="O27" s="146"/>
      <c r="P27" s="146"/>
      <c r="Q27" s="146"/>
      <c r="R27" s="146"/>
      <c r="S27" s="144" t="str">
        <f t="shared" si="1"/>
        <v/>
      </c>
      <c r="T27" s="144" t="str">
        <f>IFERROR(IF(S27&lt;&gt;"",T26*(1-S27),""),"")</f>
        <v/>
      </c>
      <c r="U27" s="144" t="str">
        <f>IFERROR(IF(S27&lt;&gt;"",U26*(1-S27),""),"")</f>
        <v/>
      </c>
      <c r="V27" s="503"/>
      <c r="X27" s="152"/>
      <c r="Y27" s="160"/>
      <c r="Z27" s="160"/>
    </row>
    <row r="28" spans="1:26" ht="29.45" customHeight="1" x14ac:dyDescent="0.25">
      <c r="A28" s="521"/>
      <c r="B28" s="524"/>
      <c r="C28" s="508"/>
      <c r="D28" s="511"/>
      <c r="E28" s="140">
        <v>3</v>
      </c>
      <c r="F28" s="161"/>
      <c r="G28" s="162"/>
      <c r="H28" s="162"/>
      <c r="I28" s="149" t="str">
        <f t="shared" si="0"/>
        <v xml:space="preserve">  </v>
      </c>
      <c r="J28" s="162"/>
      <c r="K28" s="144" t="str">
        <f>+IFERROR(VLOOKUP($J28,'11 FORMULAS'!$B$51:$C$53,2,0),"")</f>
        <v/>
      </c>
      <c r="L28" s="144" t="e">
        <f>+IF(J28="Preventivo","Probabilidad",IF(J28="Detectivo","Probabilidad",IF(#REF!="Correctivo","Impacto","")))</f>
        <v>#REF!</v>
      </c>
      <c r="M28" s="145"/>
      <c r="N28" s="144" t="str">
        <f>+IFERROR(VLOOKUP($M28,'11 FORMULAS'!$B$54:$C$55,2,0),"")</f>
        <v/>
      </c>
      <c r="O28" s="146"/>
      <c r="P28" s="146"/>
      <c r="Q28" s="146"/>
      <c r="R28" s="146"/>
      <c r="S28" s="144" t="str">
        <f t="shared" si="1"/>
        <v/>
      </c>
      <c r="T28" s="144" t="str">
        <f>IFERROR(IF(S28&lt;&gt;"",T27*(1-S28),""),"")</f>
        <v/>
      </c>
      <c r="U28" s="144" t="str">
        <f>IFERROR(IF(S28&lt;&gt;"",U27*(1-S28),""),"")</f>
        <v/>
      </c>
      <c r="V28" s="503"/>
      <c r="X28" s="152"/>
      <c r="Y28" s="160"/>
      <c r="Z28" s="160"/>
    </row>
    <row r="29" spans="1:26" ht="29.45" customHeight="1" x14ac:dyDescent="0.25">
      <c r="A29" s="521"/>
      <c r="B29" s="524"/>
      <c r="C29" s="508"/>
      <c r="D29" s="511"/>
      <c r="E29" s="140">
        <v>4</v>
      </c>
      <c r="F29" s="161"/>
      <c r="G29" s="162"/>
      <c r="H29" s="162"/>
      <c r="I29" s="149" t="str">
        <f t="shared" si="0"/>
        <v xml:space="preserve">  </v>
      </c>
      <c r="J29" s="162"/>
      <c r="K29" s="144" t="str">
        <f>+IFERROR(VLOOKUP($J29,'11 FORMULAS'!$B$51:$C$53,2,0),"")</f>
        <v/>
      </c>
      <c r="L29" s="144" t="e">
        <f>+IF(J29="Preventivo","Probabilidad",IF(J29="Detectivo","Probabilidad",IF(#REF!="Correctivo","Impacto","")))</f>
        <v>#REF!</v>
      </c>
      <c r="M29" s="145"/>
      <c r="N29" s="144" t="str">
        <f>+IFERROR(VLOOKUP($M29,'11 FORMULAS'!$B$54:$C$55,2,0),"")</f>
        <v/>
      </c>
      <c r="O29" s="146"/>
      <c r="P29" s="146"/>
      <c r="Q29" s="146"/>
      <c r="R29" s="146"/>
      <c r="S29" s="144" t="str">
        <f t="shared" si="1"/>
        <v/>
      </c>
      <c r="T29" s="144" t="str">
        <f>IFERROR(IF(S29&lt;&gt;"",T28*(1-S29),""),"")</f>
        <v/>
      </c>
      <c r="U29" s="144" t="str">
        <f>IFERROR(IF(S29&lt;&gt;"",U28*(1-S29),""),"")</f>
        <v/>
      </c>
      <c r="V29" s="503"/>
      <c r="X29" s="152"/>
      <c r="Y29" s="160"/>
      <c r="Z29" s="160"/>
    </row>
    <row r="30" spans="1:26" ht="29.45" customHeight="1" x14ac:dyDescent="0.25">
      <c r="A30" s="521"/>
      <c r="B30" s="524"/>
      <c r="C30" s="508"/>
      <c r="D30" s="511"/>
      <c r="E30" s="140">
        <v>5</v>
      </c>
      <c r="F30" s="161"/>
      <c r="G30" s="162"/>
      <c r="H30" s="162"/>
      <c r="I30" s="149" t="str">
        <f t="shared" si="0"/>
        <v xml:space="preserve">  </v>
      </c>
      <c r="J30" s="162"/>
      <c r="K30" s="144" t="str">
        <f>+IFERROR(VLOOKUP($J30,'11 FORMULAS'!$B$51:$C$53,2,0),"")</f>
        <v/>
      </c>
      <c r="L30" s="144" t="e">
        <f>+IF(J30="Preventivo","Probabilidad",IF(J30="Detectivo","Probabilidad",IF(#REF!="Correctivo","Impacto","")))</f>
        <v>#REF!</v>
      </c>
      <c r="M30" s="145"/>
      <c r="N30" s="144" t="str">
        <f>+IFERROR(VLOOKUP($M30,'11 FORMULAS'!$B$54:$C$55,2,0),"")</f>
        <v/>
      </c>
      <c r="O30" s="146"/>
      <c r="P30" s="146"/>
      <c r="Q30" s="146"/>
      <c r="R30" s="146"/>
      <c r="S30" s="144" t="str">
        <f t="shared" si="1"/>
        <v/>
      </c>
      <c r="T30" s="144" t="str">
        <f>IFERROR(IF(S30&lt;&gt;"",T29*(1-S30),""),"")</f>
        <v/>
      </c>
      <c r="U30" s="144" t="str">
        <f>IFERROR(IF(S30&lt;&gt;"",U29*(1-S30),""),"")</f>
        <v/>
      </c>
      <c r="V30" s="503"/>
      <c r="X30" s="152"/>
      <c r="Y30" s="160"/>
      <c r="Z30" s="160"/>
    </row>
    <row r="31" spans="1:26" ht="29.45" customHeight="1" thickBot="1" x14ac:dyDescent="0.3">
      <c r="A31" s="522"/>
      <c r="B31" s="525"/>
      <c r="C31" s="509"/>
      <c r="D31" s="512"/>
      <c r="E31" s="154">
        <v>6</v>
      </c>
      <c r="F31" s="165"/>
      <c r="G31" s="166"/>
      <c r="H31" s="166"/>
      <c r="I31" s="149" t="str">
        <f t="shared" si="0"/>
        <v xml:space="preserve">  </v>
      </c>
      <c r="J31" s="162"/>
      <c r="K31" s="144" t="str">
        <f>+IFERROR(VLOOKUP($J31,'11 FORMULAS'!$B$51:$C$53,2,0),"")</f>
        <v/>
      </c>
      <c r="L31" s="144" t="e">
        <f>+IF(J31="Preventivo","Probabilidad",IF(J31="Detectivo","Probabilidad",IF(#REF!="Correctivo","Impacto","")))</f>
        <v>#REF!</v>
      </c>
      <c r="M31" s="145"/>
      <c r="N31" s="144" t="str">
        <f>+IFERROR(VLOOKUP($M31,'11 FORMULAS'!$B$54:$C$55,2,0),"")</f>
        <v/>
      </c>
      <c r="O31" s="146"/>
      <c r="P31" s="146"/>
      <c r="Q31" s="146"/>
      <c r="R31" s="146"/>
      <c r="S31" s="144" t="str">
        <f t="shared" si="1"/>
        <v/>
      </c>
      <c r="T31" s="144" t="str">
        <f>IFERROR(IF(S31&lt;&gt;"",T30*(1-S31),""),"")</f>
        <v/>
      </c>
      <c r="U31" s="144" t="str">
        <f>IFERROR(IF(S31&lt;&gt;"",U30*(1-S31),""),"")</f>
        <v/>
      </c>
      <c r="V31" s="504"/>
    </row>
    <row r="32" spans="1:26" ht="29.45" customHeight="1" x14ac:dyDescent="0.25">
      <c r="A32" s="520" t="str">
        <f>'2 CONTEXTO E IDENTIFICACIÓN'!A13</f>
        <v>R5</v>
      </c>
      <c r="B32" s="523" t="str">
        <f>+'2 CONTEXTO E IDENTIFICACIÓN'!J13</f>
        <v xml:space="preserve"> por a causa de </v>
      </c>
      <c r="C32" s="507" t="str">
        <f>+'3 PROBABIL E IMPACTO INHERENTE'!E13</f>
        <v/>
      </c>
      <c r="D32" s="510" t="str">
        <f>+'3 PROBABIL E IMPACTO INHERENTE'!M13</f>
        <v/>
      </c>
      <c r="E32" s="157">
        <v>1</v>
      </c>
      <c r="F32" s="158"/>
      <c r="G32" s="159"/>
      <c r="H32" s="159"/>
      <c r="I32" s="149" t="str">
        <f t="shared" si="0"/>
        <v xml:space="preserve">  </v>
      </c>
      <c r="J32" s="162"/>
      <c r="K32" s="144" t="str">
        <f>+IFERROR(VLOOKUP($J32,'11 FORMULAS'!$B$51:$C$53,2,0),"")</f>
        <v/>
      </c>
      <c r="L32" s="144" t="e">
        <f>+IF(J32="Preventivo","Probabilidad",IF(J32="Detectivo","Probabilidad",IF(#REF!="Correctivo","Impacto","")))</f>
        <v>#REF!</v>
      </c>
      <c r="M32" s="145"/>
      <c r="N32" s="144" t="str">
        <f>+IFERROR(VLOOKUP($M32,'11 FORMULAS'!$B$54:$C$55,2,0),"")</f>
        <v/>
      </c>
      <c r="O32" s="146"/>
      <c r="P32" s="146"/>
      <c r="Q32" s="146"/>
      <c r="R32" s="146"/>
      <c r="S32" s="144" t="str">
        <f t="shared" si="1"/>
        <v/>
      </c>
      <c r="T32" s="144" t="str">
        <f>IFERROR(IF(S32&lt;&gt;"",C32*(1-S32),""),"")</f>
        <v/>
      </c>
      <c r="U32" s="144" t="str">
        <f>IFERROR(IF(S32&lt;&gt;"",C32*(1-S32),""),"")</f>
        <v/>
      </c>
      <c r="V32" s="501" t="str" cm="1">
        <f t="array" ref="V32">IFERROR(IF(C32&lt;&gt;"",LOOKUP(2,1/(U32:U37&lt;&gt;""),U32:U37),""),"")</f>
        <v/>
      </c>
      <c r="X32" s="152"/>
      <c r="Y32" s="160"/>
      <c r="Z32" s="160"/>
    </row>
    <row r="33" spans="1:26" ht="29.45" customHeight="1" x14ac:dyDescent="0.25">
      <c r="A33" s="526"/>
      <c r="B33" s="527"/>
      <c r="C33" s="517"/>
      <c r="D33" s="518"/>
      <c r="E33" s="140">
        <v>2</v>
      </c>
      <c r="F33" s="169"/>
      <c r="G33" s="170"/>
      <c r="H33" s="170"/>
      <c r="I33" s="149" t="str">
        <f t="shared" si="0"/>
        <v xml:space="preserve">  </v>
      </c>
      <c r="J33" s="162"/>
      <c r="K33" s="144" t="str">
        <f>+IFERROR(VLOOKUP($J33,'11 FORMULAS'!$B$51:$C$53,2,0),"")</f>
        <v/>
      </c>
      <c r="L33" s="144" t="e">
        <f>+IF(J33="Preventivo","Probabilidad",IF(J33="Detectivo","Probabilidad",IF(#REF!="Correctivo","Impacto","")))</f>
        <v>#REF!</v>
      </c>
      <c r="M33" s="145"/>
      <c r="N33" s="144" t="str">
        <f>+IFERROR(VLOOKUP($M33,'11 FORMULAS'!$B$54:$C$55,2,0),"")</f>
        <v/>
      </c>
      <c r="O33" s="146"/>
      <c r="P33" s="146"/>
      <c r="Q33" s="146"/>
      <c r="R33" s="146"/>
      <c r="S33" s="144" t="str">
        <f t="shared" si="1"/>
        <v/>
      </c>
      <c r="T33" s="144" t="str">
        <f>IFERROR(IF(S33&lt;&gt;"",T32*(1-S33),""),"")</f>
        <v/>
      </c>
      <c r="U33" s="144" t="str">
        <f>IFERROR(IF(S33&lt;&gt;"",U32*(1-S33),""),"")</f>
        <v/>
      </c>
      <c r="V33" s="502"/>
      <c r="X33" s="152"/>
      <c r="Y33" s="160"/>
      <c r="Z33" s="160"/>
    </row>
    <row r="34" spans="1:26" ht="29.45" customHeight="1" x14ac:dyDescent="0.25">
      <c r="A34" s="526"/>
      <c r="B34" s="527"/>
      <c r="C34" s="517"/>
      <c r="D34" s="518"/>
      <c r="E34" s="140">
        <v>3</v>
      </c>
      <c r="F34" s="169"/>
      <c r="G34" s="170"/>
      <c r="H34" s="170"/>
      <c r="I34" s="149" t="str">
        <f t="shared" si="0"/>
        <v xml:space="preserve">  </v>
      </c>
      <c r="J34" s="162"/>
      <c r="K34" s="144" t="str">
        <f>+IFERROR(VLOOKUP($J34,'11 FORMULAS'!$B$51:$C$53,2,0),"")</f>
        <v/>
      </c>
      <c r="L34" s="144" t="e">
        <f>+IF(J34="Preventivo","Probabilidad",IF(J34="Detectivo","Probabilidad",IF(#REF!="Correctivo","Impacto","")))</f>
        <v>#REF!</v>
      </c>
      <c r="M34" s="145"/>
      <c r="N34" s="144" t="str">
        <f>+IFERROR(VLOOKUP($M34,'11 FORMULAS'!$B$54:$C$55,2,0),"")</f>
        <v/>
      </c>
      <c r="O34" s="146"/>
      <c r="P34" s="146"/>
      <c r="Q34" s="146"/>
      <c r="R34" s="146"/>
      <c r="S34" s="144" t="str">
        <f t="shared" si="1"/>
        <v/>
      </c>
      <c r="T34" s="144" t="str">
        <f>IFERROR(IF(S34&lt;&gt;"",T33*(1-S34),""),"")</f>
        <v/>
      </c>
      <c r="U34" s="144" t="str">
        <f>IFERROR(IF(S34&lt;&gt;"",U33*(1-S34),""),"")</f>
        <v/>
      </c>
      <c r="V34" s="502"/>
      <c r="X34" s="152"/>
      <c r="Y34" s="160"/>
      <c r="Z34" s="160"/>
    </row>
    <row r="35" spans="1:26" ht="29.45" customHeight="1" x14ac:dyDescent="0.25">
      <c r="A35" s="521"/>
      <c r="B35" s="524"/>
      <c r="C35" s="508"/>
      <c r="D35" s="511"/>
      <c r="E35" s="140">
        <v>4</v>
      </c>
      <c r="F35" s="161"/>
      <c r="G35" s="162"/>
      <c r="H35" s="162"/>
      <c r="I35" s="149" t="str">
        <f t="shared" si="0"/>
        <v xml:space="preserve">  </v>
      </c>
      <c r="J35" s="162"/>
      <c r="K35" s="144" t="str">
        <f>+IFERROR(VLOOKUP($J35,'11 FORMULAS'!$B$51:$C$53,2,0),"")</f>
        <v/>
      </c>
      <c r="L35" s="144" t="e">
        <f>+IF(J35="Preventivo","Probabilidad",IF(J35="Detectivo","Probabilidad",IF(#REF!="Correctivo","Impacto","")))</f>
        <v>#REF!</v>
      </c>
      <c r="M35" s="145"/>
      <c r="N35" s="144" t="str">
        <f>+IFERROR(VLOOKUP($M35,'11 FORMULAS'!$B$54:$C$55,2,0),"")</f>
        <v/>
      </c>
      <c r="O35" s="146"/>
      <c r="P35" s="146"/>
      <c r="Q35" s="146"/>
      <c r="R35" s="146"/>
      <c r="S35" s="144" t="str">
        <f t="shared" si="1"/>
        <v/>
      </c>
      <c r="T35" s="144" t="str">
        <f>IFERROR(IF(S35&lt;&gt;"",T34*(1-S35),""),"")</f>
        <v/>
      </c>
      <c r="U35" s="144" t="str">
        <f>IFERROR(IF(S35&lt;&gt;"",U34*(1-S35),""),"")</f>
        <v/>
      </c>
      <c r="V35" s="503"/>
      <c r="X35" s="152"/>
      <c r="Y35" s="160"/>
      <c r="Z35" s="160"/>
    </row>
    <row r="36" spans="1:26" ht="29.45" customHeight="1" x14ac:dyDescent="0.25">
      <c r="A36" s="521"/>
      <c r="B36" s="524"/>
      <c r="C36" s="508"/>
      <c r="D36" s="511"/>
      <c r="E36" s="140">
        <v>5</v>
      </c>
      <c r="F36" s="161"/>
      <c r="G36" s="162"/>
      <c r="H36" s="162"/>
      <c r="I36" s="149" t="str">
        <f t="shared" si="0"/>
        <v xml:space="preserve">  </v>
      </c>
      <c r="J36" s="162"/>
      <c r="K36" s="144" t="str">
        <f>+IFERROR(VLOOKUP($J36,'11 FORMULAS'!$B$51:$C$53,2,0),"")</f>
        <v/>
      </c>
      <c r="L36" s="144" t="e">
        <f>+IF(J36="Preventivo","Probabilidad",IF(J36="Detectivo","Probabilidad",IF(#REF!="Correctivo","Impacto","")))</f>
        <v>#REF!</v>
      </c>
      <c r="M36" s="145"/>
      <c r="N36" s="144" t="str">
        <f>+IFERROR(VLOOKUP($M36,'11 FORMULAS'!$B$54:$C$55,2,0),"")</f>
        <v/>
      </c>
      <c r="O36" s="146"/>
      <c r="P36" s="146"/>
      <c r="Q36" s="146"/>
      <c r="R36" s="146"/>
      <c r="S36" s="144" t="str">
        <f t="shared" si="1"/>
        <v/>
      </c>
      <c r="T36" s="144" t="str">
        <f>IFERROR(IF(S36&lt;&gt;"",T35*(1-S36),""),"")</f>
        <v/>
      </c>
      <c r="U36" s="144" t="str">
        <f>IFERROR(IF(S36&lt;&gt;"",U35*(1-S36),""),"")</f>
        <v/>
      </c>
      <c r="V36" s="503"/>
      <c r="X36" s="152"/>
      <c r="Y36" s="160"/>
      <c r="Z36" s="160"/>
    </row>
    <row r="37" spans="1:26" ht="29.45" customHeight="1" thickBot="1" x14ac:dyDescent="0.3">
      <c r="A37" s="522"/>
      <c r="B37" s="525"/>
      <c r="C37" s="509"/>
      <c r="D37" s="512"/>
      <c r="E37" s="140">
        <v>6</v>
      </c>
      <c r="F37" s="165"/>
      <c r="G37" s="166"/>
      <c r="H37" s="166"/>
      <c r="I37" s="149" t="str">
        <f t="shared" si="0"/>
        <v xml:space="preserve">  </v>
      </c>
      <c r="J37" s="162"/>
      <c r="K37" s="144" t="str">
        <f>+IFERROR(VLOOKUP($J37,'11 FORMULAS'!$B$51:$C$53,2,0),"")</f>
        <v/>
      </c>
      <c r="L37" s="144" t="e">
        <f>+IF(J37="Preventivo","Probabilidad",IF(J37="Detectivo","Probabilidad",IF(#REF!="Correctivo","Impacto","")))</f>
        <v>#REF!</v>
      </c>
      <c r="M37" s="145"/>
      <c r="N37" s="144" t="str">
        <f>+IFERROR(VLOOKUP($M37,'11 FORMULAS'!$B$54:$C$55,2,0),"")</f>
        <v/>
      </c>
      <c r="O37" s="146"/>
      <c r="P37" s="146"/>
      <c r="Q37" s="146"/>
      <c r="R37" s="146"/>
      <c r="S37" s="144" t="str">
        <f t="shared" si="1"/>
        <v/>
      </c>
      <c r="T37" s="144" t="str">
        <f>IFERROR(IF(S37&lt;&gt;"",T36*(1-S37),""),"")</f>
        <v/>
      </c>
      <c r="U37" s="144" t="str">
        <f>IFERROR(IF(S37&lt;&gt;"",U36*(1-S37),""),"")</f>
        <v/>
      </c>
      <c r="V37" s="504"/>
    </row>
    <row r="38" spans="1:26" ht="29.45" customHeight="1" x14ac:dyDescent="0.25">
      <c r="A38" s="520" t="str">
        <f>'2 CONTEXTO E IDENTIFICACIÓN'!A14</f>
        <v>R6</v>
      </c>
      <c r="B38" s="523" t="str">
        <f>+'2 CONTEXTO E IDENTIFICACIÓN'!J14</f>
        <v xml:space="preserve"> por a causa de </v>
      </c>
      <c r="C38" s="507" t="str">
        <f>+'3 PROBABIL E IMPACTO INHERENTE'!E14</f>
        <v/>
      </c>
      <c r="D38" s="510" t="str">
        <f>+'3 PROBABIL E IMPACTO INHERENTE'!M14</f>
        <v/>
      </c>
      <c r="E38" s="140">
        <v>1</v>
      </c>
      <c r="F38" s="158"/>
      <c r="G38" s="159"/>
      <c r="H38" s="159"/>
      <c r="I38" s="149" t="str">
        <f t="shared" si="0"/>
        <v xml:space="preserve">  </v>
      </c>
      <c r="J38" s="162"/>
      <c r="K38" s="144" t="str">
        <f>+IFERROR(VLOOKUP($J38,'11 FORMULAS'!$B$51:$C$53,2,0),"")</f>
        <v/>
      </c>
      <c r="L38" s="144" t="e">
        <f>+IF(J38="Preventivo","Probabilidad",IF(J38="Detectivo","Probabilidad",IF(#REF!="Correctivo","Impacto","")))</f>
        <v>#REF!</v>
      </c>
      <c r="M38" s="145"/>
      <c r="N38" s="144" t="str">
        <f>+IFERROR(VLOOKUP($M38,'11 FORMULAS'!$B$54:$C$55,2,0),"")</f>
        <v/>
      </c>
      <c r="O38" s="146"/>
      <c r="P38" s="146"/>
      <c r="Q38" s="146"/>
      <c r="R38" s="146"/>
      <c r="S38" s="144" t="str">
        <f t="shared" si="1"/>
        <v/>
      </c>
      <c r="T38" s="144" t="str">
        <f>IFERROR(IF(S38&lt;&gt;"",C38*(1-S38),""),"")</f>
        <v/>
      </c>
      <c r="U38" s="144" t="str">
        <f>IFERROR(IF(S38&lt;&gt;"",C38*(1-S38),""),"")</f>
        <v/>
      </c>
      <c r="V38" s="501" t="str" cm="1">
        <f t="array" ref="V38">IFERROR(IF(C38&lt;&gt;"",LOOKUP(2,1/(U38:U43&lt;&gt;""),U38:U43),""),"")</f>
        <v/>
      </c>
      <c r="X38" s="152"/>
      <c r="Y38" s="160"/>
      <c r="Z38" s="160"/>
    </row>
    <row r="39" spans="1:26" ht="29.45" customHeight="1" x14ac:dyDescent="0.25">
      <c r="A39" s="526"/>
      <c r="B39" s="527"/>
      <c r="C39" s="517"/>
      <c r="D39" s="518"/>
      <c r="E39" s="140">
        <v>2</v>
      </c>
      <c r="F39" s="169"/>
      <c r="G39" s="170"/>
      <c r="H39" s="170"/>
      <c r="I39" s="149" t="str">
        <f t="shared" si="0"/>
        <v xml:space="preserve">  </v>
      </c>
      <c r="J39" s="162"/>
      <c r="K39" s="144" t="str">
        <f>+IFERROR(VLOOKUP($J39,'11 FORMULAS'!$B$51:$C$53,2,0),"")</f>
        <v/>
      </c>
      <c r="L39" s="144" t="e">
        <f>+IF(J39="Preventivo","Probabilidad",IF(J39="Detectivo","Probabilidad",IF(#REF!="Correctivo","Impacto","")))</f>
        <v>#REF!</v>
      </c>
      <c r="M39" s="145"/>
      <c r="N39" s="144" t="str">
        <f>+IFERROR(VLOOKUP($M39,'11 FORMULAS'!$B$54:$C$55,2,0),"")</f>
        <v/>
      </c>
      <c r="O39" s="146"/>
      <c r="P39" s="146"/>
      <c r="Q39" s="146"/>
      <c r="R39" s="146"/>
      <c r="S39" s="144" t="str">
        <f t="shared" si="1"/>
        <v/>
      </c>
      <c r="T39" s="144" t="str">
        <f>IFERROR(IF(S39&lt;&gt;"",T38*(1-S39),""),"")</f>
        <v/>
      </c>
      <c r="U39" s="144" t="str">
        <f>IFERROR(IF(S39&lt;&gt;"",U38*(1-S39),""),"")</f>
        <v/>
      </c>
      <c r="V39" s="502"/>
      <c r="X39" s="152"/>
      <c r="Y39" s="160"/>
      <c r="Z39" s="160"/>
    </row>
    <row r="40" spans="1:26" ht="29.45" customHeight="1" x14ac:dyDescent="0.25">
      <c r="A40" s="526"/>
      <c r="B40" s="527"/>
      <c r="C40" s="517"/>
      <c r="D40" s="518"/>
      <c r="E40" s="140">
        <v>3</v>
      </c>
      <c r="F40" s="169"/>
      <c r="G40" s="170"/>
      <c r="H40" s="170"/>
      <c r="I40" s="149" t="str">
        <f t="shared" si="0"/>
        <v xml:space="preserve">  </v>
      </c>
      <c r="J40" s="162"/>
      <c r="K40" s="144" t="str">
        <f>+IFERROR(VLOOKUP($J40,'11 FORMULAS'!$B$51:$C$53,2,0),"")</f>
        <v/>
      </c>
      <c r="L40" s="144" t="e">
        <f>+IF(J40="Preventivo","Probabilidad",IF(J40="Detectivo","Probabilidad",IF(#REF!="Correctivo","Impacto","")))</f>
        <v>#REF!</v>
      </c>
      <c r="M40" s="145"/>
      <c r="N40" s="144" t="str">
        <f>+IFERROR(VLOOKUP($M40,'11 FORMULAS'!$B$54:$C$55,2,0),"")</f>
        <v/>
      </c>
      <c r="O40" s="146"/>
      <c r="P40" s="146"/>
      <c r="Q40" s="146"/>
      <c r="R40" s="146"/>
      <c r="S40" s="144" t="str">
        <f t="shared" ref="S40:S71" si="2">+IFERROR($K40+$N40,"")</f>
        <v/>
      </c>
      <c r="T40" s="144" t="str">
        <f>IFERROR(IF(S40&lt;&gt;"",T39*(1-S40),""),"")</f>
        <v/>
      </c>
      <c r="U40" s="144" t="str">
        <f>IFERROR(IF(S40&lt;&gt;"",U39*(1-S40),""),"")</f>
        <v/>
      </c>
      <c r="V40" s="502"/>
      <c r="X40" s="152"/>
      <c r="Y40" s="160"/>
      <c r="Z40" s="160"/>
    </row>
    <row r="41" spans="1:26" ht="29.45" customHeight="1" x14ac:dyDescent="0.25">
      <c r="A41" s="521"/>
      <c r="B41" s="524"/>
      <c r="C41" s="508"/>
      <c r="D41" s="511"/>
      <c r="E41" s="140">
        <v>4</v>
      </c>
      <c r="F41" s="161"/>
      <c r="G41" s="162"/>
      <c r="H41" s="162"/>
      <c r="I41" s="149" t="str">
        <f t="shared" si="0"/>
        <v xml:space="preserve">  </v>
      </c>
      <c r="J41" s="162"/>
      <c r="K41" s="144" t="str">
        <f>+IFERROR(VLOOKUP($J41,'11 FORMULAS'!$B$51:$C$53,2,0),"")</f>
        <v/>
      </c>
      <c r="L41" s="144" t="e">
        <f>+IF(J41="Preventivo","Probabilidad",IF(J41="Detectivo","Probabilidad",IF(#REF!="Correctivo","Impacto","")))</f>
        <v>#REF!</v>
      </c>
      <c r="M41" s="145"/>
      <c r="N41" s="144" t="str">
        <f>+IFERROR(VLOOKUP($M41,'11 FORMULAS'!$B$54:$C$55,2,0),"")</f>
        <v/>
      </c>
      <c r="O41" s="146"/>
      <c r="P41" s="146"/>
      <c r="Q41" s="146"/>
      <c r="R41" s="146"/>
      <c r="S41" s="144" t="str">
        <f t="shared" si="2"/>
        <v/>
      </c>
      <c r="T41" s="144" t="str">
        <f>IFERROR(IF(S41&lt;&gt;"",T40*(1-S41),""),"")</f>
        <v/>
      </c>
      <c r="U41" s="144" t="str">
        <f>IFERROR(IF(S41&lt;&gt;"",U40*(1-S41),""),"")</f>
        <v/>
      </c>
      <c r="V41" s="503"/>
      <c r="X41" s="152"/>
      <c r="Y41" s="160"/>
      <c r="Z41" s="160"/>
    </row>
    <row r="42" spans="1:26" ht="29.45" customHeight="1" x14ac:dyDescent="0.25">
      <c r="A42" s="521"/>
      <c r="B42" s="524"/>
      <c r="C42" s="508"/>
      <c r="D42" s="511"/>
      <c r="E42" s="140">
        <v>5</v>
      </c>
      <c r="F42" s="161"/>
      <c r="G42" s="162"/>
      <c r="H42" s="162"/>
      <c r="I42" s="149" t="str">
        <f t="shared" si="0"/>
        <v xml:space="preserve">  </v>
      </c>
      <c r="J42" s="162"/>
      <c r="K42" s="144" t="str">
        <f>+IFERROR(VLOOKUP($J42,'11 FORMULAS'!$B$51:$C$53,2,0),"")</f>
        <v/>
      </c>
      <c r="L42" s="144" t="e">
        <f>+IF(J42="Preventivo","Probabilidad",IF(J42="Detectivo","Probabilidad",IF(#REF!="Correctivo","Impacto","")))</f>
        <v>#REF!</v>
      </c>
      <c r="M42" s="145"/>
      <c r="N42" s="144" t="str">
        <f>+IFERROR(VLOOKUP($M42,'11 FORMULAS'!$B$54:$C$55,2,0),"")</f>
        <v/>
      </c>
      <c r="O42" s="146"/>
      <c r="P42" s="146"/>
      <c r="Q42" s="146"/>
      <c r="R42" s="146"/>
      <c r="S42" s="144" t="str">
        <f t="shared" si="2"/>
        <v/>
      </c>
      <c r="T42" s="144" t="str">
        <f>IFERROR(IF(S42&lt;&gt;"",T41*(1-S42),""),"")</f>
        <v/>
      </c>
      <c r="U42" s="144" t="str">
        <f>IFERROR(IF(S42&lt;&gt;"",U41*(1-S42),""),"")</f>
        <v/>
      </c>
      <c r="V42" s="503"/>
      <c r="X42" s="152"/>
      <c r="Y42" s="160"/>
      <c r="Z42" s="160"/>
    </row>
    <row r="43" spans="1:26" ht="29.45" customHeight="1" thickBot="1" x14ac:dyDescent="0.3">
      <c r="A43" s="522"/>
      <c r="B43" s="525"/>
      <c r="C43" s="509"/>
      <c r="D43" s="512"/>
      <c r="E43" s="154">
        <v>6</v>
      </c>
      <c r="F43" s="165"/>
      <c r="G43" s="166"/>
      <c r="H43" s="166"/>
      <c r="I43" s="149" t="str">
        <f t="shared" si="0"/>
        <v xml:space="preserve">  </v>
      </c>
      <c r="J43" s="162"/>
      <c r="K43" s="144" t="str">
        <f>+IFERROR(VLOOKUP($J43,'11 FORMULAS'!$B$51:$C$53,2,0),"")</f>
        <v/>
      </c>
      <c r="L43" s="144" t="e">
        <f>+IF(J43="Preventivo","Probabilidad",IF(J43="Detectivo","Probabilidad",IF(#REF!="Correctivo","Impacto","")))</f>
        <v>#REF!</v>
      </c>
      <c r="M43" s="145"/>
      <c r="N43" s="144" t="str">
        <f>+IFERROR(VLOOKUP($M43,'11 FORMULAS'!$B$54:$C$55,2,0),"")</f>
        <v/>
      </c>
      <c r="O43" s="146"/>
      <c r="P43" s="146"/>
      <c r="Q43" s="146"/>
      <c r="R43" s="146"/>
      <c r="S43" s="144" t="str">
        <f t="shared" si="2"/>
        <v/>
      </c>
      <c r="T43" s="144" t="str">
        <f>IFERROR(IF(S43&lt;&gt;"",T42*(1-S43),""),"")</f>
        <v/>
      </c>
      <c r="U43" s="144" t="str">
        <f>IFERROR(IF(S43&lt;&gt;"",U42*(1-S43),""),"")</f>
        <v/>
      </c>
      <c r="V43" s="504"/>
    </row>
    <row r="44" spans="1:26" ht="29.45" customHeight="1" x14ac:dyDescent="0.25">
      <c r="A44" s="520" t="str">
        <f>'2 CONTEXTO E IDENTIFICACIÓN'!A15</f>
        <v>R7</v>
      </c>
      <c r="B44" s="523" t="str">
        <f>+'2 CONTEXTO E IDENTIFICACIÓN'!J15</f>
        <v xml:space="preserve"> por a causa de </v>
      </c>
      <c r="C44" s="507" t="str">
        <f>+'3 PROBABIL E IMPACTO INHERENTE'!E15</f>
        <v/>
      </c>
      <c r="D44" s="510" t="str">
        <f>+'3 PROBABIL E IMPACTO INHERENTE'!M15</f>
        <v/>
      </c>
      <c r="E44" s="157">
        <v>1</v>
      </c>
      <c r="F44" s="158"/>
      <c r="G44" s="159"/>
      <c r="H44" s="159"/>
      <c r="I44" s="149" t="str">
        <f t="shared" si="0"/>
        <v xml:space="preserve">  </v>
      </c>
      <c r="J44" s="162"/>
      <c r="K44" s="144" t="str">
        <f>+IFERROR(VLOOKUP($J44,'11 FORMULAS'!$B$51:$C$53,2,0),"")</f>
        <v/>
      </c>
      <c r="L44" s="144" t="e">
        <f>+IF(J44="Preventivo","Probabilidad",IF(J44="Detectivo","Probabilidad",IF(#REF!="Correctivo","Impacto","")))</f>
        <v>#REF!</v>
      </c>
      <c r="M44" s="145"/>
      <c r="N44" s="144" t="str">
        <f>+IFERROR(VLOOKUP($M44,'11 FORMULAS'!$B$54:$C$55,2,0),"")</f>
        <v/>
      </c>
      <c r="O44" s="146"/>
      <c r="P44" s="146"/>
      <c r="Q44" s="146"/>
      <c r="R44" s="146"/>
      <c r="S44" s="144" t="str">
        <f t="shared" si="2"/>
        <v/>
      </c>
      <c r="T44" s="144" t="str">
        <f>IFERROR(IF(S44&lt;&gt;"",C44*(1-S44),""),"")</f>
        <v/>
      </c>
      <c r="U44" s="144" t="str">
        <f>IFERROR(IF(S44&lt;&gt;"",C44*(1-S44),""),"")</f>
        <v/>
      </c>
      <c r="V44" s="501" t="str" cm="1">
        <f t="array" ref="V44">IFERROR(IF(C44&lt;&gt;"",LOOKUP(2,1/(U44:U49&lt;&gt;""),U44:U49),""),"")</f>
        <v/>
      </c>
      <c r="X44" s="152"/>
      <c r="Y44" s="160"/>
      <c r="Z44" s="160"/>
    </row>
    <row r="45" spans="1:26" ht="29.45" customHeight="1" x14ac:dyDescent="0.25">
      <c r="A45" s="521"/>
      <c r="B45" s="524"/>
      <c r="C45" s="508"/>
      <c r="D45" s="511"/>
      <c r="E45" s="140">
        <v>2</v>
      </c>
      <c r="F45" s="161"/>
      <c r="G45" s="162"/>
      <c r="H45" s="162"/>
      <c r="I45" s="149" t="str">
        <f t="shared" si="0"/>
        <v xml:space="preserve">  </v>
      </c>
      <c r="J45" s="162"/>
      <c r="K45" s="144" t="str">
        <f>+IFERROR(VLOOKUP($J45,'11 FORMULAS'!$B$51:$C$53,2,0),"")</f>
        <v/>
      </c>
      <c r="L45" s="144" t="e">
        <f>+IF(J45="Preventivo","Probabilidad",IF(J45="Detectivo","Probabilidad",IF(#REF!="Correctivo","Impacto","")))</f>
        <v>#REF!</v>
      </c>
      <c r="M45" s="145"/>
      <c r="N45" s="144" t="str">
        <f>+IFERROR(VLOOKUP($M45,'11 FORMULAS'!$B$54:$C$55,2,0),"")</f>
        <v/>
      </c>
      <c r="O45" s="146"/>
      <c r="P45" s="146"/>
      <c r="Q45" s="146"/>
      <c r="R45" s="146"/>
      <c r="S45" s="144" t="str">
        <f t="shared" si="2"/>
        <v/>
      </c>
      <c r="T45" s="144" t="str">
        <f>IFERROR(IF(S45&lt;&gt;"",T44*(1-S45),""),"")</f>
        <v/>
      </c>
      <c r="U45" s="144" t="str">
        <f>IFERROR(IF(S45&lt;&gt;"",U44*(1-S45),""),"")</f>
        <v/>
      </c>
      <c r="V45" s="503"/>
      <c r="X45" s="152"/>
      <c r="Y45" s="160"/>
      <c r="Z45" s="160"/>
    </row>
    <row r="46" spans="1:26" ht="29.45" customHeight="1" x14ac:dyDescent="0.25">
      <c r="A46" s="521"/>
      <c r="B46" s="524"/>
      <c r="C46" s="508"/>
      <c r="D46" s="511"/>
      <c r="E46" s="140">
        <v>3</v>
      </c>
      <c r="F46" s="161"/>
      <c r="G46" s="162"/>
      <c r="H46" s="162"/>
      <c r="I46" s="149" t="str">
        <f t="shared" si="0"/>
        <v xml:space="preserve">  </v>
      </c>
      <c r="J46" s="162"/>
      <c r="K46" s="144" t="str">
        <f>+IFERROR(VLOOKUP($J46,'11 FORMULAS'!$B$51:$C$53,2,0),"")</f>
        <v/>
      </c>
      <c r="L46" s="144" t="e">
        <f>+IF(J46="Preventivo","Probabilidad",IF(J46="Detectivo","Probabilidad",IF(#REF!="Correctivo","Impacto","")))</f>
        <v>#REF!</v>
      </c>
      <c r="M46" s="145"/>
      <c r="N46" s="144" t="str">
        <f>+IFERROR(VLOOKUP($M46,'11 FORMULAS'!$B$54:$C$55,2,0),"")</f>
        <v/>
      </c>
      <c r="O46" s="146"/>
      <c r="P46" s="146"/>
      <c r="Q46" s="146"/>
      <c r="R46" s="146"/>
      <c r="S46" s="144" t="str">
        <f t="shared" si="2"/>
        <v/>
      </c>
      <c r="T46" s="144" t="str">
        <f>IFERROR(IF(S46&lt;&gt;"",T45*(1-S46),""),"")</f>
        <v/>
      </c>
      <c r="U46" s="144" t="str">
        <f>IFERROR(IF(S46&lt;&gt;"",U45*(1-S46),""),"")</f>
        <v/>
      </c>
      <c r="V46" s="503"/>
      <c r="X46" s="152"/>
      <c r="Y46" s="160"/>
      <c r="Z46" s="160"/>
    </row>
    <row r="47" spans="1:26" ht="29.45" customHeight="1" x14ac:dyDescent="0.25">
      <c r="A47" s="521"/>
      <c r="B47" s="524"/>
      <c r="C47" s="508"/>
      <c r="D47" s="511"/>
      <c r="E47" s="140">
        <v>4</v>
      </c>
      <c r="F47" s="161"/>
      <c r="G47" s="162"/>
      <c r="H47" s="162"/>
      <c r="I47" s="149" t="str">
        <f t="shared" si="0"/>
        <v xml:space="preserve">  </v>
      </c>
      <c r="J47" s="162"/>
      <c r="K47" s="144" t="str">
        <f>+IFERROR(VLOOKUP($J47,'11 FORMULAS'!$B$51:$C$53,2,0),"")</f>
        <v/>
      </c>
      <c r="L47" s="144" t="e">
        <f>+IF(J47="Preventivo","Probabilidad",IF(J47="Detectivo","Probabilidad",IF(#REF!="Correctivo","Impacto","")))</f>
        <v>#REF!</v>
      </c>
      <c r="M47" s="145"/>
      <c r="N47" s="144" t="str">
        <f>+IFERROR(VLOOKUP($M47,'11 FORMULAS'!$B$54:$C$55,2,0),"")</f>
        <v/>
      </c>
      <c r="O47" s="146"/>
      <c r="P47" s="146"/>
      <c r="Q47" s="146"/>
      <c r="R47" s="146"/>
      <c r="S47" s="144" t="str">
        <f t="shared" si="2"/>
        <v/>
      </c>
      <c r="T47" s="144" t="str">
        <f>IFERROR(IF(S47&lt;&gt;"",T46*(1-S47),""),"")</f>
        <v/>
      </c>
      <c r="U47" s="144" t="str">
        <f>IFERROR(IF(S47&lt;&gt;"",U46*(1-S47),""),"")</f>
        <v/>
      </c>
      <c r="V47" s="503"/>
      <c r="X47" s="152"/>
      <c r="Y47" s="160"/>
      <c r="Z47" s="160"/>
    </row>
    <row r="48" spans="1:26" ht="29.45" customHeight="1" x14ac:dyDescent="0.25">
      <c r="A48" s="521"/>
      <c r="B48" s="524"/>
      <c r="C48" s="508"/>
      <c r="D48" s="511"/>
      <c r="E48" s="140">
        <v>5</v>
      </c>
      <c r="F48" s="161"/>
      <c r="G48" s="162"/>
      <c r="H48" s="162"/>
      <c r="I48" s="149" t="str">
        <f t="shared" si="0"/>
        <v xml:space="preserve">  </v>
      </c>
      <c r="J48" s="162"/>
      <c r="K48" s="144" t="str">
        <f>+IFERROR(VLOOKUP($J48,'11 FORMULAS'!$B$51:$C$53,2,0),"")</f>
        <v/>
      </c>
      <c r="L48" s="144" t="e">
        <f>+IF(J48="Preventivo","Probabilidad",IF(J48="Detectivo","Probabilidad",IF(#REF!="Correctivo","Impacto","")))</f>
        <v>#REF!</v>
      </c>
      <c r="M48" s="145"/>
      <c r="N48" s="144" t="str">
        <f>+IFERROR(VLOOKUP($M48,'11 FORMULAS'!$B$54:$C$55,2,0),"")</f>
        <v/>
      </c>
      <c r="O48" s="146"/>
      <c r="P48" s="146"/>
      <c r="Q48" s="146"/>
      <c r="R48" s="146"/>
      <c r="S48" s="144" t="str">
        <f t="shared" si="2"/>
        <v/>
      </c>
      <c r="T48" s="144" t="str">
        <f>IFERROR(IF(S48&lt;&gt;"",T47*(1-S48),""),"")</f>
        <v/>
      </c>
      <c r="U48" s="144" t="str">
        <f>IFERROR(IF(S48&lt;&gt;"",U47*(1-S48),""),"")</f>
        <v/>
      </c>
      <c r="V48" s="503"/>
      <c r="X48" s="152"/>
      <c r="Y48" s="160"/>
      <c r="Z48" s="160"/>
    </row>
    <row r="49" spans="1:26" ht="29.45" customHeight="1" thickBot="1" x14ac:dyDescent="0.3">
      <c r="A49" s="522"/>
      <c r="B49" s="525"/>
      <c r="C49" s="509"/>
      <c r="D49" s="512"/>
      <c r="E49" s="154">
        <v>6</v>
      </c>
      <c r="F49" s="165"/>
      <c r="G49" s="166"/>
      <c r="H49" s="166"/>
      <c r="I49" s="149" t="str">
        <f t="shared" si="0"/>
        <v xml:space="preserve">  </v>
      </c>
      <c r="J49" s="162"/>
      <c r="K49" s="144" t="str">
        <f>+IFERROR(VLOOKUP($J49,'11 FORMULAS'!$B$51:$C$53,2,0),"")</f>
        <v/>
      </c>
      <c r="L49" s="144" t="e">
        <f>+IF(J49="Preventivo","Probabilidad",IF(J49="Detectivo","Probabilidad",IF(#REF!="Correctivo","Impacto","")))</f>
        <v>#REF!</v>
      </c>
      <c r="M49" s="145"/>
      <c r="N49" s="144" t="str">
        <f>+IFERROR(VLOOKUP($M49,'11 FORMULAS'!$B$54:$C$55,2,0),"")</f>
        <v/>
      </c>
      <c r="O49" s="146"/>
      <c r="P49" s="146"/>
      <c r="Q49" s="146"/>
      <c r="R49" s="146"/>
      <c r="S49" s="144" t="str">
        <f t="shared" si="2"/>
        <v/>
      </c>
      <c r="T49" s="144" t="str">
        <f>IFERROR(IF(S49&lt;&gt;"",T48*(1-S49),""),"")</f>
        <v/>
      </c>
      <c r="U49" s="144" t="str">
        <f>IFERROR(IF(S49&lt;&gt;"",U48*(1-S49),""),"")</f>
        <v/>
      </c>
      <c r="V49" s="504"/>
    </row>
    <row r="50" spans="1:26" ht="29.45" customHeight="1" x14ac:dyDescent="0.25">
      <c r="A50" s="520" t="str">
        <f>'2 CONTEXTO E IDENTIFICACIÓN'!A16</f>
        <v>R8</v>
      </c>
      <c r="B50" s="523" t="str">
        <f>+'2 CONTEXTO E IDENTIFICACIÓN'!J16</f>
        <v xml:space="preserve"> por a causa de </v>
      </c>
      <c r="C50" s="507" t="str">
        <f>+'3 PROBABIL E IMPACTO INHERENTE'!E16</f>
        <v/>
      </c>
      <c r="D50" s="510" t="str">
        <f>+'3 PROBABIL E IMPACTO INHERENTE'!M16</f>
        <v/>
      </c>
      <c r="E50" s="157">
        <v>1</v>
      </c>
      <c r="F50" s="158"/>
      <c r="G50" s="159"/>
      <c r="H50" s="159"/>
      <c r="I50" s="149" t="str">
        <f t="shared" si="0"/>
        <v xml:space="preserve">  </v>
      </c>
      <c r="J50" s="162"/>
      <c r="K50" s="144" t="str">
        <f>+IFERROR(VLOOKUP($J50,'11 FORMULAS'!$B$51:$C$53,2,0),"")</f>
        <v/>
      </c>
      <c r="L50" s="144" t="e">
        <f>+IF(J50="Preventivo","Probabilidad",IF(J50="Detectivo","Probabilidad",IF(#REF!="Correctivo","Impacto","")))</f>
        <v>#REF!</v>
      </c>
      <c r="M50" s="145"/>
      <c r="N50" s="144" t="str">
        <f>+IFERROR(VLOOKUP($M50,'11 FORMULAS'!$B$54:$C$55,2,0),"")</f>
        <v/>
      </c>
      <c r="O50" s="146"/>
      <c r="P50" s="146"/>
      <c r="Q50" s="146"/>
      <c r="R50" s="146"/>
      <c r="S50" s="144" t="str">
        <f t="shared" si="2"/>
        <v/>
      </c>
      <c r="T50" s="144" t="str">
        <f>IFERROR(IF(S50&lt;&gt;"",C50*(1-S50),""),"")</f>
        <v/>
      </c>
      <c r="U50" s="144" t="str">
        <f>IFERROR(IF(S50&lt;&gt;"",C50*(1-S50),""),"")</f>
        <v/>
      </c>
      <c r="V50" s="501" t="str" cm="1">
        <f t="array" ref="V50">IFERROR(IF(C50&lt;&gt;"",LOOKUP(2,1/(U50:U55&lt;&gt;""),U50:U55),""),"")</f>
        <v/>
      </c>
      <c r="X50" s="152"/>
      <c r="Y50" s="160"/>
      <c r="Z50" s="160"/>
    </row>
    <row r="51" spans="1:26" ht="29.45" customHeight="1" x14ac:dyDescent="0.25">
      <c r="A51" s="521"/>
      <c r="B51" s="524"/>
      <c r="C51" s="508"/>
      <c r="D51" s="511"/>
      <c r="E51" s="140">
        <v>2</v>
      </c>
      <c r="F51" s="161"/>
      <c r="G51" s="162"/>
      <c r="H51" s="162"/>
      <c r="I51" s="149" t="str">
        <f t="shared" si="0"/>
        <v xml:space="preserve">  </v>
      </c>
      <c r="J51" s="162"/>
      <c r="K51" s="144" t="str">
        <f>+IFERROR(VLOOKUP($J51,'11 FORMULAS'!$B$51:$C$53,2,0),"")</f>
        <v/>
      </c>
      <c r="L51" s="144" t="e">
        <f>+IF(J51="Preventivo","Probabilidad",IF(J51="Detectivo","Probabilidad",IF(#REF!="Correctivo","Impacto","")))</f>
        <v>#REF!</v>
      </c>
      <c r="M51" s="145"/>
      <c r="N51" s="144" t="str">
        <f>+IFERROR(VLOOKUP($M51,'11 FORMULAS'!$B$54:$C$55,2,0),"")</f>
        <v/>
      </c>
      <c r="O51" s="146"/>
      <c r="P51" s="146"/>
      <c r="Q51" s="146"/>
      <c r="R51" s="146"/>
      <c r="S51" s="144" t="str">
        <f t="shared" si="2"/>
        <v/>
      </c>
      <c r="T51" s="144" t="str">
        <f>IFERROR(IF(S51&lt;&gt;"",T50*(1-S51),""),"")</f>
        <v/>
      </c>
      <c r="U51" s="144" t="str">
        <f>IFERROR(IF(S51&lt;&gt;"",U50*(1-S51),""),"")</f>
        <v/>
      </c>
      <c r="V51" s="503"/>
      <c r="X51" s="152"/>
      <c r="Y51" s="160"/>
      <c r="Z51" s="160"/>
    </row>
    <row r="52" spans="1:26" ht="29.45" customHeight="1" x14ac:dyDescent="0.25">
      <c r="A52" s="521"/>
      <c r="B52" s="524"/>
      <c r="C52" s="508"/>
      <c r="D52" s="511"/>
      <c r="E52" s="140">
        <v>3</v>
      </c>
      <c r="F52" s="161"/>
      <c r="G52" s="162"/>
      <c r="H52" s="162"/>
      <c r="I52" s="149" t="str">
        <f t="shared" si="0"/>
        <v xml:space="preserve">  </v>
      </c>
      <c r="J52" s="162"/>
      <c r="K52" s="144" t="str">
        <f>+IFERROR(VLOOKUP($J52,'11 FORMULAS'!$B$51:$C$53,2,0),"")</f>
        <v/>
      </c>
      <c r="L52" s="144" t="e">
        <f>+IF(J52="Preventivo","Probabilidad",IF(J52="Detectivo","Probabilidad",IF(#REF!="Correctivo","Impacto","")))</f>
        <v>#REF!</v>
      </c>
      <c r="M52" s="145"/>
      <c r="N52" s="144" t="str">
        <f>+IFERROR(VLOOKUP($M52,'11 FORMULAS'!$B$54:$C$55,2,0),"")</f>
        <v/>
      </c>
      <c r="O52" s="146"/>
      <c r="P52" s="146"/>
      <c r="Q52" s="146"/>
      <c r="R52" s="146"/>
      <c r="S52" s="144" t="str">
        <f t="shared" si="2"/>
        <v/>
      </c>
      <c r="T52" s="144" t="str">
        <f>IFERROR(IF(S52&lt;&gt;"",T51*(1-S52),""),"")</f>
        <v/>
      </c>
      <c r="U52" s="144" t="str">
        <f>IFERROR(IF(S52&lt;&gt;"",U51*(1-S52),""),"")</f>
        <v/>
      </c>
      <c r="V52" s="503"/>
      <c r="X52" s="152"/>
      <c r="Y52" s="160"/>
      <c r="Z52" s="160"/>
    </row>
    <row r="53" spans="1:26" ht="29.45" customHeight="1" x14ac:dyDescent="0.25">
      <c r="A53" s="521"/>
      <c r="B53" s="524"/>
      <c r="C53" s="508"/>
      <c r="D53" s="511"/>
      <c r="E53" s="140">
        <v>4</v>
      </c>
      <c r="F53" s="161"/>
      <c r="G53" s="162"/>
      <c r="H53" s="162"/>
      <c r="I53" s="149" t="str">
        <f t="shared" si="0"/>
        <v xml:space="preserve">  </v>
      </c>
      <c r="J53" s="162"/>
      <c r="K53" s="144" t="str">
        <f>+IFERROR(VLOOKUP($J53,'11 FORMULAS'!$B$51:$C$53,2,0),"")</f>
        <v/>
      </c>
      <c r="L53" s="144" t="e">
        <f>+IF(J53="Preventivo","Probabilidad",IF(J53="Detectivo","Probabilidad",IF(#REF!="Correctivo","Impacto","")))</f>
        <v>#REF!</v>
      </c>
      <c r="M53" s="145"/>
      <c r="N53" s="144" t="str">
        <f>+IFERROR(VLOOKUP($M53,'11 FORMULAS'!$B$54:$C$55,2,0),"")</f>
        <v/>
      </c>
      <c r="O53" s="146"/>
      <c r="P53" s="146"/>
      <c r="Q53" s="146"/>
      <c r="R53" s="146"/>
      <c r="S53" s="144" t="str">
        <f t="shared" si="2"/>
        <v/>
      </c>
      <c r="T53" s="144" t="str">
        <f>IFERROR(IF(S53&lt;&gt;"",T52*(1-S53),""),"")</f>
        <v/>
      </c>
      <c r="U53" s="144" t="str">
        <f>IFERROR(IF(S53&lt;&gt;"",U52*(1-S53),""),"")</f>
        <v/>
      </c>
      <c r="V53" s="503"/>
      <c r="X53" s="152"/>
      <c r="Y53" s="160"/>
      <c r="Z53" s="160"/>
    </row>
    <row r="54" spans="1:26" ht="29.45" customHeight="1" x14ac:dyDescent="0.25">
      <c r="A54" s="521"/>
      <c r="B54" s="524"/>
      <c r="C54" s="508"/>
      <c r="D54" s="511"/>
      <c r="E54" s="140">
        <v>5</v>
      </c>
      <c r="F54" s="161"/>
      <c r="G54" s="162"/>
      <c r="H54" s="162"/>
      <c r="I54" s="149" t="str">
        <f t="shared" si="0"/>
        <v xml:space="preserve">  </v>
      </c>
      <c r="J54" s="162"/>
      <c r="K54" s="144" t="str">
        <f>+IFERROR(VLOOKUP($J54,'11 FORMULAS'!$B$51:$C$53,2,0),"")</f>
        <v/>
      </c>
      <c r="L54" s="144" t="e">
        <f>+IF(J54="Preventivo","Probabilidad",IF(J54="Detectivo","Probabilidad",IF(#REF!="Correctivo","Impacto","")))</f>
        <v>#REF!</v>
      </c>
      <c r="M54" s="145"/>
      <c r="N54" s="144" t="str">
        <f>+IFERROR(VLOOKUP($M54,'11 FORMULAS'!$B$54:$C$55,2,0),"")</f>
        <v/>
      </c>
      <c r="O54" s="146"/>
      <c r="P54" s="146"/>
      <c r="Q54" s="146"/>
      <c r="R54" s="146"/>
      <c r="S54" s="144" t="str">
        <f t="shared" si="2"/>
        <v/>
      </c>
      <c r="T54" s="144" t="str">
        <f>IFERROR(IF(S54&lt;&gt;"",T53*(1-S54),""),"")</f>
        <v/>
      </c>
      <c r="U54" s="144" t="str">
        <f>IFERROR(IF(S54&lt;&gt;"",U53*(1-S54),""),"")</f>
        <v/>
      </c>
      <c r="V54" s="503"/>
      <c r="X54" s="152"/>
      <c r="Y54" s="160"/>
      <c r="Z54" s="160"/>
    </row>
    <row r="55" spans="1:26" ht="29.45" customHeight="1" thickBot="1" x14ac:dyDescent="0.3">
      <c r="A55" s="522"/>
      <c r="B55" s="525"/>
      <c r="C55" s="509"/>
      <c r="D55" s="512"/>
      <c r="E55" s="154">
        <v>6</v>
      </c>
      <c r="F55" s="165"/>
      <c r="G55" s="166"/>
      <c r="H55" s="166"/>
      <c r="I55" s="149" t="str">
        <f t="shared" si="0"/>
        <v xml:space="preserve">  </v>
      </c>
      <c r="J55" s="162"/>
      <c r="K55" s="144" t="str">
        <f>+IFERROR(VLOOKUP($J55,'11 FORMULAS'!$B$51:$C$53,2,0),"")</f>
        <v/>
      </c>
      <c r="L55" s="144" t="e">
        <f>+IF(J55="Preventivo","Probabilidad",IF(J55="Detectivo","Probabilidad",IF(#REF!="Correctivo","Impacto","")))</f>
        <v>#REF!</v>
      </c>
      <c r="M55" s="145"/>
      <c r="N55" s="144" t="str">
        <f>+IFERROR(VLOOKUP($M55,'11 FORMULAS'!$B$54:$C$55,2,0),"")</f>
        <v/>
      </c>
      <c r="O55" s="146"/>
      <c r="P55" s="146"/>
      <c r="Q55" s="146"/>
      <c r="R55" s="146"/>
      <c r="S55" s="144" t="str">
        <f t="shared" si="2"/>
        <v/>
      </c>
      <c r="T55" s="144" t="str">
        <f>IFERROR(IF(S55&lt;&gt;"",T54*(1-S55),""),"")</f>
        <v/>
      </c>
      <c r="U55" s="144" t="str">
        <f>IFERROR(IF(S55&lt;&gt;"",U54*(1-S55),""),"")</f>
        <v/>
      </c>
      <c r="V55" s="504"/>
    </row>
    <row r="56" spans="1:26" ht="29.45" customHeight="1" x14ac:dyDescent="0.25">
      <c r="A56" s="520" t="str">
        <f>'2 CONTEXTO E IDENTIFICACIÓN'!A17</f>
        <v>R9</v>
      </c>
      <c r="B56" s="523" t="str">
        <f>+'2 CONTEXTO E IDENTIFICACIÓN'!J17</f>
        <v xml:space="preserve"> por a causa de </v>
      </c>
      <c r="C56" s="507" t="str">
        <f>+'3 PROBABIL E IMPACTO INHERENTE'!E17</f>
        <v/>
      </c>
      <c r="D56" s="510" t="str">
        <f>+'3 PROBABIL E IMPACTO INHERENTE'!M17</f>
        <v/>
      </c>
      <c r="E56" s="157">
        <v>1</v>
      </c>
      <c r="F56" s="158"/>
      <c r="G56" s="159"/>
      <c r="H56" s="159"/>
      <c r="I56" s="149" t="str">
        <f t="shared" si="0"/>
        <v xml:space="preserve">  </v>
      </c>
      <c r="J56" s="162"/>
      <c r="K56" s="144" t="str">
        <f>+IFERROR(VLOOKUP($J56,'11 FORMULAS'!$B$51:$C$53,2,0),"")</f>
        <v/>
      </c>
      <c r="L56" s="144" t="e">
        <f>+IF(J56="Preventivo","Probabilidad",IF(J56="Detectivo","Probabilidad",IF(#REF!="Correctivo","Impacto","")))</f>
        <v>#REF!</v>
      </c>
      <c r="M56" s="145"/>
      <c r="N56" s="144" t="str">
        <f>+IFERROR(VLOOKUP($M56,'11 FORMULAS'!$B$54:$C$55,2,0),"")</f>
        <v/>
      </c>
      <c r="O56" s="146"/>
      <c r="P56" s="146"/>
      <c r="Q56" s="146"/>
      <c r="R56" s="146"/>
      <c r="S56" s="144" t="str">
        <f t="shared" si="2"/>
        <v/>
      </c>
      <c r="T56" s="144" t="str">
        <f>IFERROR(IF(S56&lt;&gt;"",C56*(1-S56),""),"")</f>
        <v/>
      </c>
      <c r="U56" s="144" t="str">
        <f>IFERROR(IF(S56&lt;&gt;"",C56*(1-S56),""),"")</f>
        <v/>
      </c>
      <c r="V56" s="501" t="str" cm="1">
        <f t="array" ref="V56">IFERROR(IF(C56&lt;&gt;"",LOOKUP(2,1/(U56:U61&lt;&gt;""),U56:U61),""),"")</f>
        <v/>
      </c>
      <c r="X56" s="152"/>
      <c r="Y56" s="160"/>
      <c r="Z56" s="160"/>
    </row>
    <row r="57" spans="1:26" ht="29.45" customHeight="1" x14ac:dyDescent="0.25">
      <c r="A57" s="521"/>
      <c r="B57" s="524"/>
      <c r="C57" s="508"/>
      <c r="D57" s="511"/>
      <c r="E57" s="140">
        <v>2</v>
      </c>
      <c r="F57" s="161"/>
      <c r="G57" s="162"/>
      <c r="H57" s="162"/>
      <c r="I57" s="149" t="str">
        <f t="shared" si="0"/>
        <v xml:space="preserve">  </v>
      </c>
      <c r="J57" s="162"/>
      <c r="K57" s="144" t="str">
        <f>+IFERROR(VLOOKUP($J57,'11 FORMULAS'!$B$51:$C$53,2,0),"")</f>
        <v/>
      </c>
      <c r="L57" s="144" t="e">
        <f>+IF(J57="Preventivo","Probabilidad",IF(J57="Detectivo","Probabilidad",IF(#REF!="Correctivo","Impacto","")))</f>
        <v>#REF!</v>
      </c>
      <c r="M57" s="145"/>
      <c r="N57" s="144" t="str">
        <f>+IFERROR(VLOOKUP($M57,'11 FORMULAS'!$B$54:$C$55,2,0),"")</f>
        <v/>
      </c>
      <c r="O57" s="146"/>
      <c r="P57" s="146"/>
      <c r="Q57" s="146"/>
      <c r="R57" s="146"/>
      <c r="S57" s="144" t="str">
        <f t="shared" si="2"/>
        <v/>
      </c>
      <c r="T57" s="144" t="str">
        <f>IFERROR(IF(S57&lt;&gt;"",T56*(1-S57),""),"")</f>
        <v/>
      </c>
      <c r="U57" s="144" t="str">
        <f>IFERROR(IF(S57&lt;&gt;"",U56*(1-S57),""),"")</f>
        <v/>
      </c>
      <c r="V57" s="503"/>
      <c r="X57" s="152"/>
      <c r="Y57" s="160"/>
      <c r="Z57" s="160"/>
    </row>
    <row r="58" spans="1:26" ht="29.45" customHeight="1" x14ac:dyDescent="0.25">
      <c r="A58" s="521"/>
      <c r="B58" s="524"/>
      <c r="C58" s="508"/>
      <c r="D58" s="511"/>
      <c r="E58" s="140">
        <v>3</v>
      </c>
      <c r="F58" s="161"/>
      <c r="G58" s="162"/>
      <c r="H58" s="162"/>
      <c r="I58" s="149" t="str">
        <f t="shared" si="0"/>
        <v xml:space="preserve">  </v>
      </c>
      <c r="J58" s="162"/>
      <c r="K58" s="144" t="str">
        <f>+IFERROR(VLOOKUP($J58,'11 FORMULAS'!$B$51:$C$53,2,0),"")</f>
        <v/>
      </c>
      <c r="L58" s="144" t="e">
        <f>+IF(J58="Preventivo","Probabilidad",IF(J58="Detectivo","Probabilidad",IF(#REF!="Correctivo","Impacto","")))</f>
        <v>#REF!</v>
      </c>
      <c r="M58" s="145"/>
      <c r="N58" s="144" t="str">
        <f>+IFERROR(VLOOKUP($M58,'11 FORMULAS'!$B$54:$C$55,2,0),"")</f>
        <v/>
      </c>
      <c r="O58" s="146"/>
      <c r="P58" s="146"/>
      <c r="Q58" s="146"/>
      <c r="R58" s="146"/>
      <c r="S58" s="144" t="str">
        <f t="shared" si="2"/>
        <v/>
      </c>
      <c r="T58" s="144" t="str">
        <f>IFERROR(IF(S58&lt;&gt;"",T57*(1-S58),""),"")</f>
        <v/>
      </c>
      <c r="U58" s="144" t="str">
        <f>IFERROR(IF(S58&lt;&gt;"",U57*(1-S58),""),"")</f>
        <v/>
      </c>
      <c r="V58" s="503"/>
      <c r="X58" s="152"/>
      <c r="Y58" s="160"/>
      <c r="Z58" s="160"/>
    </row>
    <row r="59" spans="1:26" ht="29.45" customHeight="1" x14ac:dyDescent="0.25">
      <c r="A59" s="521"/>
      <c r="B59" s="524"/>
      <c r="C59" s="508"/>
      <c r="D59" s="511"/>
      <c r="E59" s="140">
        <v>4</v>
      </c>
      <c r="F59" s="161"/>
      <c r="G59" s="162"/>
      <c r="H59" s="162"/>
      <c r="I59" s="149" t="str">
        <f t="shared" si="0"/>
        <v xml:space="preserve">  </v>
      </c>
      <c r="J59" s="162"/>
      <c r="K59" s="144" t="str">
        <f>+IFERROR(VLOOKUP($J59,'11 FORMULAS'!$B$51:$C$53,2,0),"")</f>
        <v/>
      </c>
      <c r="L59" s="144" t="e">
        <f>+IF(J59="Preventivo","Probabilidad",IF(J59="Detectivo","Probabilidad",IF(#REF!="Correctivo","Impacto","")))</f>
        <v>#REF!</v>
      </c>
      <c r="M59" s="145"/>
      <c r="N59" s="144" t="str">
        <f>+IFERROR(VLOOKUP($M59,'11 FORMULAS'!$B$54:$C$55,2,0),"")</f>
        <v/>
      </c>
      <c r="O59" s="146"/>
      <c r="P59" s="146"/>
      <c r="Q59" s="146"/>
      <c r="R59" s="146"/>
      <c r="S59" s="144" t="str">
        <f t="shared" si="2"/>
        <v/>
      </c>
      <c r="T59" s="144" t="str">
        <f>IFERROR(IF(S59&lt;&gt;"",T58*(1-S59),""),"")</f>
        <v/>
      </c>
      <c r="U59" s="144" t="str">
        <f>IFERROR(IF(S59&lt;&gt;"",U58*(1-S59),""),"")</f>
        <v/>
      </c>
      <c r="V59" s="503"/>
      <c r="X59" s="152"/>
      <c r="Y59" s="160"/>
      <c r="Z59" s="160"/>
    </row>
    <row r="60" spans="1:26" ht="29.45" customHeight="1" x14ac:dyDescent="0.25">
      <c r="A60" s="521"/>
      <c r="B60" s="524"/>
      <c r="C60" s="508"/>
      <c r="D60" s="511"/>
      <c r="E60" s="140">
        <v>5</v>
      </c>
      <c r="F60" s="161"/>
      <c r="G60" s="162"/>
      <c r="H60" s="162"/>
      <c r="I60" s="149" t="str">
        <f t="shared" si="0"/>
        <v xml:space="preserve">  </v>
      </c>
      <c r="J60" s="162"/>
      <c r="K60" s="144" t="str">
        <f>+IFERROR(VLOOKUP($J60,'11 FORMULAS'!$B$51:$C$53,2,0),"")</f>
        <v/>
      </c>
      <c r="L60" s="144" t="e">
        <f>+IF(J60="Preventivo","Probabilidad",IF(J60="Detectivo","Probabilidad",IF(#REF!="Correctivo","Impacto","")))</f>
        <v>#REF!</v>
      </c>
      <c r="M60" s="145"/>
      <c r="N60" s="144" t="str">
        <f>+IFERROR(VLOOKUP($M60,'11 FORMULAS'!$B$54:$C$55,2,0),"")</f>
        <v/>
      </c>
      <c r="O60" s="146"/>
      <c r="P60" s="146"/>
      <c r="Q60" s="146"/>
      <c r="R60" s="146"/>
      <c r="S60" s="144" t="str">
        <f t="shared" si="2"/>
        <v/>
      </c>
      <c r="T60" s="144" t="str">
        <f>IFERROR(IF(S60&lt;&gt;"",T59*(1-S60),""),"")</f>
        <v/>
      </c>
      <c r="U60" s="144" t="str">
        <f>IFERROR(IF(S60&lt;&gt;"",U59*(1-S60),""),"")</f>
        <v/>
      </c>
      <c r="V60" s="503"/>
      <c r="X60" s="152"/>
      <c r="Y60" s="160"/>
      <c r="Z60" s="160"/>
    </row>
    <row r="61" spans="1:26" ht="29.45" customHeight="1" thickBot="1" x14ac:dyDescent="0.3">
      <c r="A61" s="522"/>
      <c r="B61" s="525"/>
      <c r="C61" s="509"/>
      <c r="D61" s="512"/>
      <c r="E61" s="154">
        <v>6</v>
      </c>
      <c r="F61" s="165"/>
      <c r="G61" s="166"/>
      <c r="H61" s="166"/>
      <c r="I61" s="149" t="str">
        <f t="shared" si="0"/>
        <v xml:space="preserve">  </v>
      </c>
      <c r="J61" s="162"/>
      <c r="K61" s="144" t="str">
        <f>+IFERROR(VLOOKUP($J61,'11 FORMULAS'!$B$51:$C$53,2,0),"")</f>
        <v/>
      </c>
      <c r="L61" s="144" t="e">
        <f>+IF(J61="Preventivo","Probabilidad",IF(J61="Detectivo","Probabilidad",IF(#REF!="Correctivo","Impacto","")))</f>
        <v>#REF!</v>
      </c>
      <c r="M61" s="145"/>
      <c r="N61" s="144" t="str">
        <f>+IFERROR(VLOOKUP($M61,'11 FORMULAS'!$B$54:$C$55,2,0),"")</f>
        <v/>
      </c>
      <c r="O61" s="146"/>
      <c r="P61" s="146"/>
      <c r="Q61" s="146"/>
      <c r="R61" s="146"/>
      <c r="S61" s="144" t="str">
        <f t="shared" si="2"/>
        <v/>
      </c>
      <c r="T61" s="144" t="str">
        <f>IFERROR(IF(S61&lt;&gt;"",T60*(1-S61),""),"")</f>
        <v/>
      </c>
      <c r="U61" s="144" t="str">
        <f>IFERROR(IF(S61&lt;&gt;"",U60*(1-S61),""),"")</f>
        <v/>
      </c>
      <c r="V61" s="504"/>
    </row>
    <row r="62" spans="1:26" ht="29.45" customHeight="1" x14ac:dyDescent="0.25">
      <c r="A62" s="520" t="str">
        <f>'2 CONTEXTO E IDENTIFICACIÓN'!A18</f>
        <v>R10</v>
      </c>
      <c r="B62" s="523" t="str">
        <f>+'2 CONTEXTO E IDENTIFICACIÓN'!J18</f>
        <v xml:space="preserve"> por a causa de </v>
      </c>
      <c r="C62" s="507" t="str">
        <f>+'3 PROBABIL E IMPACTO INHERENTE'!E18</f>
        <v/>
      </c>
      <c r="D62" s="510" t="str">
        <f>+'3 PROBABIL E IMPACTO INHERENTE'!M18</f>
        <v/>
      </c>
      <c r="E62" s="157">
        <v>1</v>
      </c>
      <c r="F62" s="158"/>
      <c r="G62" s="159"/>
      <c r="H62" s="159"/>
      <c r="I62" s="149" t="str">
        <f t="shared" si="0"/>
        <v xml:space="preserve">  </v>
      </c>
      <c r="J62" s="162"/>
      <c r="K62" s="144" t="str">
        <f>+IFERROR(VLOOKUP($J62,'11 FORMULAS'!$B$51:$C$53,2,0),"")</f>
        <v/>
      </c>
      <c r="L62" s="144" t="e">
        <f>+IF(J62="Preventivo","Probabilidad",IF(J62="Detectivo","Probabilidad",IF(#REF!="Correctivo","Impacto","")))</f>
        <v>#REF!</v>
      </c>
      <c r="M62" s="145"/>
      <c r="N62" s="144" t="str">
        <f>+IFERROR(VLOOKUP($M62,'11 FORMULAS'!$B$54:$C$55,2,0),"")</f>
        <v/>
      </c>
      <c r="O62" s="146"/>
      <c r="P62" s="146"/>
      <c r="Q62" s="146"/>
      <c r="R62" s="146"/>
      <c r="S62" s="144" t="str">
        <f t="shared" si="2"/>
        <v/>
      </c>
      <c r="T62" s="144" t="str">
        <f>IFERROR(IF(S62&lt;&gt;"",C62*(1-S62),""),"")</f>
        <v/>
      </c>
      <c r="U62" s="144" t="str">
        <f>IFERROR(IF(S62&lt;&gt;"",C62*(1-S62),""),"")</f>
        <v/>
      </c>
      <c r="V62" s="501" t="str" cm="1">
        <f t="array" ref="V62">IFERROR(IF(C62&lt;&gt;"",LOOKUP(2,1/(U62:U67&lt;&gt;""),U62:U67),""),"")</f>
        <v/>
      </c>
      <c r="X62" s="152"/>
      <c r="Y62" s="160"/>
      <c r="Z62" s="160"/>
    </row>
    <row r="63" spans="1:26" ht="29.45" customHeight="1" x14ac:dyDescent="0.25">
      <c r="A63" s="521"/>
      <c r="B63" s="524"/>
      <c r="C63" s="508"/>
      <c r="D63" s="511"/>
      <c r="E63" s="140">
        <v>2</v>
      </c>
      <c r="F63" s="161"/>
      <c r="G63" s="162"/>
      <c r="H63" s="162"/>
      <c r="I63" s="149" t="str">
        <f t="shared" si="0"/>
        <v xml:space="preserve">  </v>
      </c>
      <c r="J63" s="162"/>
      <c r="K63" s="144" t="str">
        <f>+IFERROR(VLOOKUP($J63,'11 FORMULAS'!$B$51:$C$53,2,0),"")</f>
        <v/>
      </c>
      <c r="L63" s="144" t="e">
        <f>+IF(J63="Preventivo","Probabilidad",IF(J63="Detectivo","Probabilidad",IF(#REF!="Correctivo","Impacto","")))</f>
        <v>#REF!</v>
      </c>
      <c r="M63" s="145"/>
      <c r="N63" s="144" t="str">
        <f>+IFERROR(VLOOKUP($M63,'11 FORMULAS'!$B$54:$C$55,2,0),"")</f>
        <v/>
      </c>
      <c r="O63" s="146"/>
      <c r="P63" s="146"/>
      <c r="Q63" s="146"/>
      <c r="R63" s="146"/>
      <c r="S63" s="144" t="str">
        <f t="shared" si="2"/>
        <v/>
      </c>
      <c r="T63" s="144" t="str">
        <f>IFERROR(IF(S63&lt;&gt;"",T62*(1-S63),""),"")</f>
        <v/>
      </c>
      <c r="U63" s="144" t="str">
        <f>IFERROR(IF(S63&lt;&gt;"",U62*(1-S63),""),"")</f>
        <v/>
      </c>
      <c r="V63" s="503"/>
      <c r="X63" s="152"/>
      <c r="Y63" s="160"/>
      <c r="Z63" s="160"/>
    </row>
    <row r="64" spans="1:26" ht="29.45" customHeight="1" x14ac:dyDescent="0.25">
      <c r="A64" s="521"/>
      <c r="B64" s="524"/>
      <c r="C64" s="508"/>
      <c r="D64" s="511"/>
      <c r="E64" s="140">
        <v>3</v>
      </c>
      <c r="F64" s="161"/>
      <c r="G64" s="162"/>
      <c r="H64" s="162"/>
      <c r="I64" s="149" t="str">
        <f t="shared" si="0"/>
        <v xml:space="preserve">  </v>
      </c>
      <c r="J64" s="162"/>
      <c r="K64" s="144" t="str">
        <f>+IFERROR(VLOOKUP($J64,'11 FORMULAS'!$B$51:$C$53,2,0),"")</f>
        <v/>
      </c>
      <c r="L64" s="144" t="e">
        <f>+IF(J64="Preventivo","Probabilidad",IF(J64="Detectivo","Probabilidad",IF(#REF!="Correctivo","Impacto","")))</f>
        <v>#REF!</v>
      </c>
      <c r="M64" s="145"/>
      <c r="N64" s="144" t="str">
        <f>+IFERROR(VLOOKUP($M64,'11 FORMULAS'!$B$54:$C$55,2,0),"")</f>
        <v/>
      </c>
      <c r="O64" s="146"/>
      <c r="P64" s="146"/>
      <c r="Q64" s="146"/>
      <c r="R64" s="146"/>
      <c r="S64" s="144" t="str">
        <f t="shared" si="2"/>
        <v/>
      </c>
      <c r="T64" s="144" t="str">
        <f>IFERROR(IF(S64&lt;&gt;"",T63*(1-S64),""),"")</f>
        <v/>
      </c>
      <c r="U64" s="144" t="str">
        <f>IFERROR(IF(S64&lt;&gt;"",U63*(1-S64),""),"")</f>
        <v/>
      </c>
      <c r="V64" s="503"/>
      <c r="X64" s="152"/>
      <c r="Y64" s="160"/>
      <c r="Z64" s="160"/>
    </row>
    <row r="65" spans="1:26" ht="29.45" customHeight="1" x14ac:dyDescent="0.25">
      <c r="A65" s="521"/>
      <c r="B65" s="524"/>
      <c r="C65" s="508"/>
      <c r="D65" s="511"/>
      <c r="E65" s="140">
        <v>4</v>
      </c>
      <c r="F65" s="161"/>
      <c r="G65" s="162"/>
      <c r="H65" s="162"/>
      <c r="I65" s="149" t="str">
        <f t="shared" si="0"/>
        <v xml:space="preserve">  </v>
      </c>
      <c r="J65" s="162"/>
      <c r="K65" s="144" t="str">
        <f>+IFERROR(VLOOKUP($J65,'11 FORMULAS'!$B$51:$C$53,2,0),"")</f>
        <v/>
      </c>
      <c r="L65" s="144" t="e">
        <f>+IF(J65="Preventivo","Probabilidad",IF(J65="Detectivo","Probabilidad",IF(#REF!="Correctivo","Impacto","")))</f>
        <v>#REF!</v>
      </c>
      <c r="M65" s="145"/>
      <c r="N65" s="144" t="str">
        <f>+IFERROR(VLOOKUP($M65,'11 FORMULAS'!$B$54:$C$55,2,0),"")</f>
        <v/>
      </c>
      <c r="O65" s="146"/>
      <c r="P65" s="146"/>
      <c r="Q65" s="146"/>
      <c r="R65" s="146"/>
      <c r="S65" s="144" t="str">
        <f t="shared" si="2"/>
        <v/>
      </c>
      <c r="T65" s="144" t="str">
        <f>IFERROR(IF(S65&lt;&gt;"",T64*(1-S65),""),"")</f>
        <v/>
      </c>
      <c r="U65" s="144" t="str">
        <f>IFERROR(IF(S65&lt;&gt;"",U64*(1-S65),""),"")</f>
        <v/>
      </c>
      <c r="V65" s="503"/>
      <c r="X65" s="152"/>
      <c r="Y65" s="160"/>
      <c r="Z65" s="160"/>
    </row>
    <row r="66" spans="1:26" ht="29.45" customHeight="1" x14ac:dyDescent="0.25">
      <c r="A66" s="521"/>
      <c r="B66" s="524"/>
      <c r="C66" s="508"/>
      <c r="D66" s="511"/>
      <c r="E66" s="140">
        <v>5</v>
      </c>
      <c r="F66" s="161"/>
      <c r="G66" s="162"/>
      <c r="H66" s="162"/>
      <c r="I66" s="149" t="str">
        <f t="shared" si="0"/>
        <v xml:space="preserve">  </v>
      </c>
      <c r="J66" s="162"/>
      <c r="K66" s="144" t="str">
        <f>+IFERROR(VLOOKUP($J66,'11 FORMULAS'!$B$51:$C$53,2,0),"")</f>
        <v/>
      </c>
      <c r="L66" s="144" t="e">
        <f>+IF(J66="Preventivo","Probabilidad",IF(J66="Detectivo","Probabilidad",IF(#REF!="Correctivo","Impacto","")))</f>
        <v>#REF!</v>
      </c>
      <c r="M66" s="145"/>
      <c r="N66" s="144" t="str">
        <f>+IFERROR(VLOOKUP($M66,'11 FORMULAS'!$B$54:$C$55,2,0),"")</f>
        <v/>
      </c>
      <c r="O66" s="146"/>
      <c r="P66" s="146"/>
      <c r="Q66" s="146"/>
      <c r="R66" s="146"/>
      <c r="S66" s="144" t="str">
        <f t="shared" si="2"/>
        <v/>
      </c>
      <c r="T66" s="144" t="str">
        <f>IFERROR(IF(S66&lt;&gt;"",T65*(1-S66),""),"")</f>
        <v/>
      </c>
      <c r="U66" s="144" t="str">
        <f>IFERROR(IF(S66&lt;&gt;"",U65*(1-S66),""),"")</f>
        <v/>
      </c>
      <c r="V66" s="503"/>
      <c r="X66" s="152"/>
      <c r="Y66" s="160"/>
      <c r="Z66" s="160"/>
    </row>
    <row r="67" spans="1:26" ht="29.45" customHeight="1" thickBot="1" x14ac:dyDescent="0.3">
      <c r="A67" s="522"/>
      <c r="B67" s="525"/>
      <c r="C67" s="509"/>
      <c r="D67" s="512"/>
      <c r="E67" s="154">
        <v>6</v>
      </c>
      <c r="F67" s="165"/>
      <c r="G67" s="166"/>
      <c r="H67" s="166"/>
      <c r="I67" s="149" t="str">
        <f t="shared" si="0"/>
        <v xml:space="preserve">  </v>
      </c>
      <c r="J67" s="162"/>
      <c r="K67" s="144" t="str">
        <f>+IFERROR(VLOOKUP($J67,'11 FORMULAS'!$B$51:$C$53,2,0),"")</f>
        <v/>
      </c>
      <c r="L67" s="144" t="e">
        <f>+IF(J67="Preventivo","Probabilidad",IF(J67="Detectivo","Probabilidad",IF(#REF!="Correctivo","Impacto","")))</f>
        <v>#REF!</v>
      </c>
      <c r="M67" s="145"/>
      <c r="N67" s="144" t="str">
        <f>+IFERROR(VLOOKUP($M67,'11 FORMULAS'!$B$54:$C$55,2,0),"")</f>
        <v/>
      </c>
      <c r="O67" s="146"/>
      <c r="P67" s="146"/>
      <c r="Q67" s="146"/>
      <c r="R67" s="146"/>
      <c r="S67" s="144" t="str">
        <f t="shared" si="2"/>
        <v/>
      </c>
      <c r="T67" s="144" t="str">
        <f>IFERROR(IF(S67&lt;&gt;"",T66*(1-S67),""),"")</f>
        <v/>
      </c>
      <c r="U67" s="144" t="str">
        <f>IFERROR(IF(S67&lt;&gt;"",U66*(1-S67),""),"")</f>
        <v/>
      </c>
      <c r="V67" s="504"/>
    </row>
    <row r="68" spans="1:26" ht="29.45" customHeight="1" x14ac:dyDescent="0.25">
      <c r="A68" s="520" t="str">
        <f>'2 CONTEXTO E IDENTIFICACIÓN'!A19</f>
        <v>R11</v>
      </c>
      <c r="B68" s="523" t="str">
        <f>+'2 CONTEXTO E IDENTIFICACIÓN'!J19</f>
        <v xml:space="preserve"> por a causa de </v>
      </c>
      <c r="C68" s="507" t="str">
        <f>+'3 PROBABIL E IMPACTO INHERENTE'!E19</f>
        <v/>
      </c>
      <c r="D68" s="510" t="str">
        <f>+'3 PROBABIL E IMPACTO INHERENTE'!M19</f>
        <v/>
      </c>
      <c r="E68" s="157">
        <v>1</v>
      </c>
      <c r="F68" s="158"/>
      <c r="G68" s="159"/>
      <c r="H68" s="159"/>
      <c r="I68" s="149" t="str">
        <f t="shared" si="0"/>
        <v xml:space="preserve">  </v>
      </c>
      <c r="J68" s="162"/>
      <c r="K68" s="144" t="str">
        <f>+IFERROR(VLOOKUP($J68,'11 FORMULAS'!$B$51:$C$53,2,0),"")</f>
        <v/>
      </c>
      <c r="L68" s="144" t="e">
        <f>+IF(J68="Preventivo","Probabilidad",IF(J68="Detectivo","Probabilidad",IF(#REF!="Correctivo","Impacto","")))</f>
        <v>#REF!</v>
      </c>
      <c r="M68" s="145"/>
      <c r="N68" s="144" t="str">
        <f>+IFERROR(VLOOKUP($M68,'11 FORMULAS'!$B$54:$C$55,2,0),"")</f>
        <v/>
      </c>
      <c r="O68" s="146"/>
      <c r="P68" s="146"/>
      <c r="Q68" s="146"/>
      <c r="R68" s="146"/>
      <c r="S68" s="144" t="str">
        <f t="shared" si="2"/>
        <v/>
      </c>
      <c r="T68" s="144" t="str">
        <f>IFERROR(IF(S68&lt;&gt;"",C68*(1-S68),""),"")</f>
        <v/>
      </c>
      <c r="U68" s="144" t="str">
        <f>IFERROR(IF(S68&lt;&gt;"",C68*(1-S68),""),"")</f>
        <v/>
      </c>
      <c r="V68" s="501" t="str" cm="1">
        <f t="array" ref="V68">IFERROR(IF(C68&lt;&gt;"",LOOKUP(2,1/(U68:U73&lt;&gt;""),U68:U73),""),"")</f>
        <v/>
      </c>
      <c r="X68" s="152"/>
      <c r="Y68" s="160"/>
      <c r="Z68" s="160"/>
    </row>
    <row r="69" spans="1:26" ht="29.45" customHeight="1" x14ac:dyDescent="0.25">
      <c r="A69" s="526"/>
      <c r="B69" s="527"/>
      <c r="C69" s="517"/>
      <c r="D69" s="518"/>
      <c r="E69" s="140">
        <v>2</v>
      </c>
      <c r="F69" s="169"/>
      <c r="G69" s="170"/>
      <c r="H69" s="170"/>
      <c r="I69" s="149" t="str">
        <f t="shared" si="0"/>
        <v xml:space="preserve">  </v>
      </c>
      <c r="J69" s="162"/>
      <c r="K69" s="144" t="str">
        <f>+IFERROR(VLOOKUP($J69,'11 FORMULAS'!$B$51:$C$53,2,0),"")</f>
        <v/>
      </c>
      <c r="L69" s="144" t="e">
        <f>+IF(J69="Preventivo","Probabilidad",IF(J69="Detectivo","Probabilidad",IF(#REF!="Correctivo","Impacto","")))</f>
        <v>#REF!</v>
      </c>
      <c r="M69" s="145"/>
      <c r="N69" s="144" t="str">
        <f>+IFERROR(VLOOKUP($M69,'11 FORMULAS'!$B$54:$C$55,2,0),"")</f>
        <v/>
      </c>
      <c r="O69" s="146"/>
      <c r="P69" s="146"/>
      <c r="Q69" s="146"/>
      <c r="R69" s="146"/>
      <c r="S69" s="144" t="str">
        <f t="shared" si="2"/>
        <v/>
      </c>
      <c r="T69" s="144" t="str">
        <f>IFERROR(IF(S69&lt;&gt;"",T68*(1-S69),""),"")</f>
        <v/>
      </c>
      <c r="U69" s="144" t="str">
        <f>IFERROR(IF(S69&lt;&gt;"",U68*(1-S69),""),"")</f>
        <v/>
      </c>
      <c r="V69" s="502"/>
      <c r="X69" s="152"/>
      <c r="Y69" s="160"/>
      <c r="Z69" s="160"/>
    </row>
    <row r="70" spans="1:26" ht="29.45" customHeight="1" x14ac:dyDescent="0.25">
      <c r="A70" s="526"/>
      <c r="B70" s="527"/>
      <c r="C70" s="517"/>
      <c r="D70" s="518"/>
      <c r="E70" s="140">
        <v>3</v>
      </c>
      <c r="F70" s="169"/>
      <c r="G70" s="170"/>
      <c r="H70" s="170"/>
      <c r="I70" s="149" t="str">
        <f t="shared" si="0"/>
        <v xml:space="preserve">  </v>
      </c>
      <c r="J70" s="162"/>
      <c r="K70" s="144" t="str">
        <f>+IFERROR(VLOOKUP($J70,'11 FORMULAS'!$B$51:$C$53,2,0),"")</f>
        <v/>
      </c>
      <c r="L70" s="144" t="e">
        <f>+IF(J70="Preventivo","Probabilidad",IF(J70="Detectivo","Probabilidad",IF(#REF!="Correctivo","Impacto","")))</f>
        <v>#REF!</v>
      </c>
      <c r="M70" s="145"/>
      <c r="N70" s="144" t="str">
        <f>+IFERROR(VLOOKUP($M70,'11 FORMULAS'!$B$54:$C$55,2,0),"")</f>
        <v/>
      </c>
      <c r="O70" s="146"/>
      <c r="P70" s="146"/>
      <c r="Q70" s="146"/>
      <c r="R70" s="146"/>
      <c r="S70" s="144" t="str">
        <f t="shared" si="2"/>
        <v/>
      </c>
      <c r="T70" s="144" t="str">
        <f>IFERROR(IF(S70&lt;&gt;"",T69*(1-S70),""),"")</f>
        <v/>
      </c>
      <c r="U70" s="144" t="str">
        <f>IFERROR(IF(S70&lt;&gt;"",U69*(1-S70),""),"")</f>
        <v/>
      </c>
      <c r="V70" s="502"/>
      <c r="X70" s="152"/>
      <c r="Y70" s="160"/>
      <c r="Z70" s="160"/>
    </row>
    <row r="71" spans="1:26" ht="29.45" customHeight="1" x14ac:dyDescent="0.25">
      <c r="A71" s="521"/>
      <c r="B71" s="524"/>
      <c r="C71" s="508"/>
      <c r="D71" s="511"/>
      <c r="E71" s="140">
        <v>4</v>
      </c>
      <c r="F71" s="161"/>
      <c r="G71" s="162"/>
      <c r="H71" s="162"/>
      <c r="I71" s="149" t="str">
        <f t="shared" si="0"/>
        <v xml:space="preserve">  </v>
      </c>
      <c r="J71" s="162"/>
      <c r="K71" s="144" t="str">
        <f>+IFERROR(VLOOKUP($J71,'11 FORMULAS'!$B$51:$C$53,2,0),"")</f>
        <v/>
      </c>
      <c r="L71" s="144" t="e">
        <f>+IF(J71="Preventivo","Probabilidad",IF(J71="Detectivo","Probabilidad",IF(#REF!="Correctivo","Impacto","")))</f>
        <v>#REF!</v>
      </c>
      <c r="M71" s="145"/>
      <c r="N71" s="144" t="str">
        <f>+IFERROR(VLOOKUP($M71,'11 FORMULAS'!$B$54:$C$55,2,0),"")</f>
        <v/>
      </c>
      <c r="O71" s="146"/>
      <c r="P71" s="146"/>
      <c r="Q71" s="146"/>
      <c r="R71" s="146"/>
      <c r="S71" s="144" t="str">
        <f t="shared" si="2"/>
        <v/>
      </c>
      <c r="T71" s="144" t="str">
        <f>IFERROR(IF(S71&lt;&gt;"",T70*(1-S71),""),"")</f>
        <v/>
      </c>
      <c r="U71" s="144" t="str">
        <f>IFERROR(IF(S71&lt;&gt;"",U70*(1-S71),""),"")</f>
        <v/>
      </c>
      <c r="V71" s="503"/>
      <c r="X71" s="152"/>
      <c r="Y71" s="160"/>
      <c r="Z71" s="160"/>
    </row>
    <row r="72" spans="1:26" ht="29.45" customHeight="1" x14ac:dyDescent="0.25">
      <c r="A72" s="521"/>
      <c r="B72" s="524"/>
      <c r="C72" s="508"/>
      <c r="D72" s="511"/>
      <c r="E72" s="140">
        <v>5</v>
      </c>
      <c r="F72" s="161"/>
      <c r="G72" s="162"/>
      <c r="H72" s="162"/>
      <c r="I72" s="149" t="str">
        <f t="shared" ref="I72:I127" si="3">+CONCATENATE(F72," ",G72," ",H72)</f>
        <v xml:space="preserve">  </v>
      </c>
      <c r="J72" s="162"/>
      <c r="K72" s="144" t="str">
        <f>+IFERROR(VLOOKUP($J72,'11 FORMULAS'!$B$51:$C$53,2,0),"")</f>
        <v/>
      </c>
      <c r="L72" s="144" t="e">
        <f>+IF(J72="Preventivo","Probabilidad",IF(J72="Detectivo","Probabilidad",IF(#REF!="Correctivo","Impacto","")))</f>
        <v>#REF!</v>
      </c>
      <c r="M72" s="145"/>
      <c r="N72" s="144" t="str">
        <f>+IFERROR(VLOOKUP($M72,'11 FORMULAS'!$B$54:$C$55,2,0),"")</f>
        <v/>
      </c>
      <c r="O72" s="146"/>
      <c r="P72" s="146"/>
      <c r="Q72" s="146"/>
      <c r="R72" s="146"/>
      <c r="S72" s="144" t="str">
        <f t="shared" ref="S72:S103" si="4">+IFERROR($K72+$N72,"")</f>
        <v/>
      </c>
      <c r="T72" s="144" t="str">
        <f>IFERROR(IF(S72&lt;&gt;"",T71*(1-S72),""),"")</f>
        <v/>
      </c>
      <c r="U72" s="144" t="str">
        <f>IFERROR(IF(S72&lt;&gt;"",U71*(1-S72),""),"")</f>
        <v/>
      </c>
      <c r="V72" s="503"/>
      <c r="X72" s="152"/>
      <c r="Y72" s="160"/>
      <c r="Z72" s="160"/>
    </row>
    <row r="73" spans="1:26" ht="29.45" customHeight="1" thickBot="1" x14ac:dyDescent="0.3">
      <c r="A73" s="522"/>
      <c r="B73" s="525"/>
      <c r="C73" s="509"/>
      <c r="D73" s="512"/>
      <c r="E73" s="154">
        <v>6</v>
      </c>
      <c r="F73" s="165"/>
      <c r="G73" s="166"/>
      <c r="H73" s="166"/>
      <c r="I73" s="149" t="str">
        <f t="shared" si="3"/>
        <v xml:space="preserve">  </v>
      </c>
      <c r="J73" s="162"/>
      <c r="K73" s="144" t="str">
        <f>+IFERROR(VLOOKUP($J73,'11 FORMULAS'!$B$51:$C$53,2,0),"")</f>
        <v/>
      </c>
      <c r="L73" s="144" t="e">
        <f>+IF(J73="Preventivo","Probabilidad",IF(J73="Detectivo","Probabilidad",IF(#REF!="Correctivo","Impacto","")))</f>
        <v>#REF!</v>
      </c>
      <c r="M73" s="145"/>
      <c r="N73" s="144" t="str">
        <f>+IFERROR(VLOOKUP($M73,'11 FORMULAS'!$B$54:$C$55,2,0),"")</f>
        <v/>
      </c>
      <c r="O73" s="146"/>
      <c r="P73" s="146"/>
      <c r="Q73" s="146"/>
      <c r="R73" s="146"/>
      <c r="S73" s="144" t="str">
        <f t="shared" si="4"/>
        <v/>
      </c>
      <c r="T73" s="144" t="str">
        <f>IFERROR(IF(S73&lt;&gt;"",T72*(1-S73),""),"")</f>
        <v/>
      </c>
      <c r="U73" s="144" t="str">
        <f>IFERROR(IF(S73&lt;&gt;"",U72*(1-S73),""),"")</f>
        <v/>
      </c>
      <c r="V73" s="504"/>
    </row>
    <row r="74" spans="1:26" ht="29.45" customHeight="1" x14ac:dyDescent="0.25">
      <c r="A74" s="520" t="str">
        <f>'2 CONTEXTO E IDENTIFICACIÓN'!A20</f>
        <v>R12</v>
      </c>
      <c r="B74" s="523" t="str">
        <f>+'2 CONTEXTO E IDENTIFICACIÓN'!J20</f>
        <v xml:space="preserve"> por a causa de </v>
      </c>
      <c r="C74" s="507" t="str">
        <f>+'3 PROBABIL E IMPACTO INHERENTE'!E20</f>
        <v/>
      </c>
      <c r="D74" s="510" t="str">
        <f>+'3 PROBABIL E IMPACTO INHERENTE'!M20</f>
        <v/>
      </c>
      <c r="E74" s="157">
        <v>1</v>
      </c>
      <c r="F74" s="158"/>
      <c r="G74" s="159"/>
      <c r="H74" s="159"/>
      <c r="I74" s="149" t="str">
        <f t="shared" si="3"/>
        <v xml:space="preserve">  </v>
      </c>
      <c r="J74" s="162"/>
      <c r="K74" s="144" t="str">
        <f>+IFERROR(VLOOKUP($J74,'11 FORMULAS'!$B$51:$C$53,2,0),"")</f>
        <v/>
      </c>
      <c r="L74" s="144" t="e">
        <f>+IF(J74="Preventivo","Probabilidad",IF(J74="Detectivo","Probabilidad",IF(#REF!="Correctivo","Impacto","")))</f>
        <v>#REF!</v>
      </c>
      <c r="M74" s="145"/>
      <c r="N74" s="144" t="str">
        <f>+IFERROR(VLOOKUP($M74,'11 FORMULAS'!$B$54:$C$55,2,0),"")</f>
        <v/>
      </c>
      <c r="O74" s="146"/>
      <c r="P74" s="146"/>
      <c r="Q74" s="146"/>
      <c r="R74" s="146"/>
      <c r="S74" s="144" t="str">
        <f t="shared" si="4"/>
        <v/>
      </c>
      <c r="T74" s="144" t="str">
        <f>IFERROR(IF(S74&lt;&gt;"",C74*(1-S74),""),"")</f>
        <v/>
      </c>
      <c r="U74" s="144" t="str">
        <f>IFERROR(IF(S74&lt;&gt;"",C74*(1-S74),""),"")</f>
        <v/>
      </c>
      <c r="V74" s="501" t="str" cm="1">
        <f t="array" ref="V74">IFERROR(IF(C74&lt;&gt;"",LOOKUP(2,1/(U74:U79&lt;&gt;""),U74:U79),""),"")</f>
        <v/>
      </c>
      <c r="X74" s="152"/>
      <c r="Y74" s="160"/>
      <c r="Z74" s="160"/>
    </row>
    <row r="75" spans="1:26" ht="29.45" customHeight="1" x14ac:dyDescent="0.25">
      <c r="A75" s="521"/>
      <c r="B75" s="524"/>
      <c r="C75" s="508"/>
      <c r="D75" s="511"/>
      <c r="E75" s="140">
        <v>2</v>
      </c>
      <c r="F75" s="161"/>
      <c r="G75" s="162"/>
      <c r="H75" s="162"/>
      <c r="I75" s="149" t="str">
        <f t="shared" si="3"/>
        <v xml:space="preserve">  </v>
      </c>
      <c r="J75" s="162"/>
      <c r="K75" s="144" t="str">
        <f>+IFERROR(VLOOKUP($J75,'11 FORMULAS'!$B$51:$C$53,2,0),"")</f>
        <v/>
      </c>
      <c r="L75" s="144" t="e">
        <f>+IF(J75="Preventivo","Probabilidad",IF(J75="Detectivo","Probabilidad",IF(#REF!="Correctivo","Impacto","")))</f>
        <v>#REF!</v>
      </c>
      <c r="M75" s="145"/>
      <c r="N75" s="144" t="str">
        <f>+IFERROR(VLOOKUP($M75,'11 FORMULAS'!$B$54:$C$55,2,0),"")</f>
        <v/>
      </c>
      <c r="O75" s="146"/>
      <c r="P75" s="146"/>
      <c r="Q75" s="146"/>
      <c r="R75" s="146"/>
      <c r="S75" s="144" t="str">
        <f t="shared" si="4"/>
        <v/>
      </c>
      <c r="T75" s="144" t="str">
        <f>IFERROR(IF(S75&lt;&gt;"",T74*(1-S75),""),"")</f>
        <v/>
      </c>
      <c r="U75" s="144" t="str">
        <f>IFERROR(IF(S75&lt;&gt;"",U74*(1-S75),""),"")</f>
        <v/>
      </c>
      <c r="V75" s="503"/>
      <c r="X75" s="152"/>
      <c r="Y75" s="160"/>
      <c r="Z75" s="160"/>
    </row>
    <row r="76" spans="1:26" ht="29.45" customHeight="1" x14ac:dyDescent="0.25">
      <c r="A76" s="521"/>
      <c r="B76" s="524"/>
      <c r="C76" s="508"/>
      <c r="D76" s="511"/>
      <c r="E76" s="140">
        <v>3</v>
      </c>
      <c r="F76" s="161"/>
      <c r="G76" s="162"/>
      <c r="H76" s="162"/>
      <c r="I76" s="149" t="str">
        <f t="shared" si="3"/>
        <v xml:space="preserve">  </v>
      </c>
      <c r="J76" s="162"/>
      <c r="K76" s="144" t="str">
        <f>+IFERROR(VLOOKUP($J76,'11 FORMULAS'!$B$51:$C$53,2,0),"")</f>
        <v/>
      </c>
      <c r="L76" s="144" t="e">
        <f>+IF(J76="Preventivo","Probabilidad",IF(J76="Detectivo","Probabilidad",IF(#REF!="Correctivo","Impacto","")))</f>
        <v>#REF!</v>
      </c>
      <c r="M76" s="145"/>
      <c r="N76" s="144" t="str">
        <f>+IFERROR(VLOOKUP($M76,'11 FORMULAS'!$B$54:$C$55,2,0),"")</f>
        <v/>
      </c>
      <c r="O76" s="146"/>
      <c r="P76" s="146"/>
      <c r="Q76" s="146"/>
      <c r="R76" s="146"/>
      <c r="S76" s="144" t="str">
        <f t="shared" si="4"/>
        <v/>
      </c>
      <c r="T76" s="144" t="str">
        <f>IFERROR(IF(S76&lt;&gt;"",T75*(1-S76),""),"")</f>
        <v/>
      </c>
      <c r="U76" s="144" t="str">
        <f>IFERROR(IF(S76&lt;&gt;"",U75*(1-S76),""),"")</f>
        <v/>
      </c>
      <c r="V76" s="503"/>
      <c r="X76" s="152"/>
      <c r="Y76" s="160"/>
      <c r="Z76" s="160"/>
    </row>
    <row r="77" spans="1:26" ht="29.45" customHeight="1" x14ac:dyDescent="0.25">
      <c r="A77" s="521"/>
      <c r="B77" s="524"/>
      <c r="C77" s="508"/>
      <c r="D77" s="511"/>
      <c r="E77" s="140">
        <v>4</v>
      </c>
      <c r="F77" s="161"/>
      <c r="G77" s="162"/>
      <c r="H77" s="162"/>
      <c r="I77" s="149" t="str">
        <f t="shared" si="3"/>
        <v xml:space="preserve">  </v>
      </c>
      <c r="J77" s="162"/>
      <c r="K77" s="144" t="str">
        <f>+IFERROR(VLOOKUP($J77,'11 FORMULAS'!$B$51:$C$53,2,0),"")</f>
        <v/>
      </c>
      <c r="L77" s="144" t="e">
        <f>+IF(J77="Preventivo","Probabilidad",IF(J77="Detectivo","Probabilidad",IF(#REF!="Correctivo","Impacto","")))</f>
        <v>#REF!</v>
      </c>
      <c r="M77" s="145"/>
      <c r="N77" s="144" t="str">
        <f>+IFERROR(VLOOKUP($M77,'11 FORMULAS'!$B$54:$C$55,2,0),"")</f>
        <v/>
      </c>
      <c r="O77" s="146"/>
      <c r="P77" s="146"/>
      <c r="Q77" s="146"/>
      <c r="R77" s="146"/>
      <c r="S77" s="144" t="str">
        <f t="shared" si="4"/>
        <v/>
      </c>
      <c r="T77" s="144" t="str">
        <f>IFERROR(IF(S77&lt;&gt;"",T76*(1-S77),""),"")</f>
        <v/>
      </c>
      <c r="U77" s="144" t="str">
        <f>IFERROR(IF(S77&lt;&gt;"",U76*(1-S77),""),"")</f>
        <v/>
      </c>
      <c r="V77" s="503"/>
      <c r="X77" s="152"/>
      <c r="Y77" s="160"/>
      <c r="Z77" s="160"/>
    </row>
    <row r="78" spans="1:26" ht="29.45" customHeight="1" x14ac:dyDescent="0.25">
      <c r="A78" s="521"/>
      <c r="B78" s="524"/>
      <c r="C78" s="508"/>
      <c r="D78" s="511"/>
      <c r="E78" s="140">
        <v>5</v>
      </c>
      <c r="F78" s="161"/>
      <c r="G78" s="162"/>
      <c r="H78" s="162"/>
      <c r="I78" s="149" t="str">
        <f t="shared" si="3"/>
        <v xml:space="preserve">  </v>
      </c>
      <c r="J78" s="162"/>
      <c r="K78" s="144" t="str">
        <f>+IFERROR(VLOOKUP($J78,'11 FORMULAS'!$B$51:$C$53,2,0),"")</f>
        <v/>
      </c>
      <c r="L78" s="144" t="e">
        <f>+IF(J78="Preventivo","Probabilidad",IF(J78="Detectivo","Probabilidad",IF(#REF!="Correctivo","Impacto","")))</f>
        <v>#REF!</v>
      </c>
      <c r="M78" s="145"/>
      <c r="N78" s="144" t="str">
        <f>+IFERROR(VLOOKUP($M78,'11 FORMULAS'!$B$54:$C$55,2,0),"")</f>
        <v/>
      </c>
      <c r="O78" s="146"/>
      <c r="P78" s="146"/>
      <c r="Q78" s="146"/>
      <c r="R78" s="146"/>
      <c r="S78" s="144" t="str">
        <f t="shared" si="4"/>
        <v/>
      </c>
      <c r="T78" s="144" t="str">
        <f>IFERROR(IF(S78&lt;&gt;"",T77*(1-S78),""),"")</f>
        <v/>
      </c>
      <c r="U78" s="144" t="str">
        <f>IFERROR(IF(S78&lt;&gt;"",U77*(1-S78),""),"")</f>
        <v/>
      </c>
      <c r="V78" s="503"/>
      <c r="X78" s="152"/>
      <c r="Y78" s="160"/>
      <c r="Z78" s="160"/>
    </row>
    <row r="79" spans="1:26" ht="29.45" customHeight="1" thickBot="1" x14ac:dyDescent="0.3">
      <c r="A79" s="522"/>
      <c r="B79" s="525"/>
      <c r="C79" s="509"/>
      <c r="D79" s="512"/>
      <c r="E79" s="154">
        <v>6</v>
      </c>
      <c r="F79" s="165"/>
      <c r="G79" s="166"/>
      <c r="H79" s="166"/>
      <c r="I79" s="149" t="str">
        <f t="shared" si="3"/>
        <v xml:space="preserve">  </v>
      </c>
      <c r="J79" s="162"/>
      <c r="K79" s="144" t="str">
        <f>+IFERROR(VLOOKUP($J79,'11 FORMULAS'!$B$51:$C$53,2,0),"")</f>
        <v/>
      </c>
      <c r="L79" s="144" t="e">
        <f>+IF(J79="Preventivo","Probabilidad",IF(J79="Detectivo","Probabilidad",IF(#REF!="Correctivo","Impacto","")))</f>
        <v>#REF!</v>
      </c>
      <c r="M79" s="145"/>
      <c r="N79" s="144" t="str">
        <f>+IFERROR(VLOOKUP($M79,'11 FORMULAS'!$B$54:$C$55,2,0),"")</f>
        <v/>
      </c>
      <c r="O79" s="146"/>
      <c r="P79" s="146"/>
      <c r="Q79" s="146"/>
      <c r="R79" s="146"/>
      <c r="S79" s="144" t="str">
        <f t="shared" si="4"/>
        <v/>
      </c>
      <c r="T79" s="144" t="str">
        <f>IFERROR(IF(S79&lt;&gt;"",T78*(1-S79),""),"")</f>
        <v/>
      </c>
      <c r="U79" s="144" t="str">
        <f>IFERROR(IF(S79&lt;&gt;"",U78*(1-S79),""),"")</f>
        <v/>
      </c>
      <c r="V79" s="504"/>
    </row>
    <row r="80" spans="1:26" ht="29.45" customHeight="1" x14ac:dyDescent="0.25">
      <c r="A80" s="520" t="str">
        <f>'2 CONTEXTO E IDENTIFICACIÓN'!A21</f>
        <v>R13</v>
      </c>
      <c r="B80" s="523" t="str">
        <f>+'2 CONTEXTO E IDENTIFICACIÓN'!J21</f>
        <v xml:space="preserve"> por a causa de </v>
      </c>
      <c r="C80" s="507" t="str">
        <f>+'3 PROBABIL E IMPACTO INHERENTE'!E21</f>
        <v/>
      </c>
      <c r="D80" s="510" t="str">
        <f>+'3 PROBABIL E IMPACTO INHERENTE'!M21</f>
        <v/>
      </c>
      <c r="E80" s="157">
        <v>1</v>
      </c>
      <c r="F80" s="158"/>
      <c r="G80" s="159"/>
      <c r="H80" s="159"/>
      <c r="I80" s="149" t="str">
        <f t="shared" si="3"/>
        <v xml:space="preserve">  </v>
      </c>
      <c r="J80" s="162"/>
      <c r="K80" s="144" t="str">
        <f>+IFERROR(VLOOKUP($J80,'11 FORMULAS'!$B$51:$C$53,2,0),"")</f>
        <v/>
      </c>
      <c r="L80" s="144" t="e">
        <f>+IF(J80="Preventivo","Probabilidad",IF(J80="Detectivo","Probabilidad",IF(#REF!="Correctivo","Impacto","")))</f>
        <v>#REF!</v>
      </c>
      <c r="M80" s="145"/>
      <c r="N80" s="144" t="str">
        <f>+IFERROR(VLOOKUP($M80,'11 FORMULAS'!$B$54:$C$55,2,0),"")</f>
        <v/>
      </c>
      <c r="O80" s="146"/>
      <c r="P80" s="146"/>
      <c r="Q80" s="146"/>
      <c r="R80" s="146"/>
      <c r="S80" s="144" t="str">
        <f t="shared" si="4"/>
        <v/>
      </c>
      <c r="T80" s="144" t="str">
        <f>IFERROR(IF(S80&lt;&gt;"",C80*(1-S80),""),"")</f>
        <v/>
      </c>
      <c r="U80" s="144" t="str">
        <f>IFERROR(IF(S80&lt;&gt;"",C80*(1-S80),""),"")</f>
        <v/>
      </c>
      <c r="V80" s="501" t="str" cm="1">
        <f t="array" ref="V80">IFERROR(IF(C80&lt;&gt;"",LOOKUP(2,1/(U80:U85&lt;&gt;""),U80:U85),""),"")</f>
        <v/>
      </c>
      <c r="X80" s="152"/>
      <c r="Y80" s="160"/>
      <c r="Z80" s="160"/>
    </row>
    <row r="81" spans="1:26" ht="29.45" customHeight="1" x14ac:dyDescent="0.25">
      <c r="A81" s="521"/>
      <c r="B81" s="524"/>
      <c r="C81" s="508"/>
      <c r="D81" s="511"/>
      <c r="E81" s="140">
        <v>2</v>
      </c>
      <c r="F81" s="161"/>
      <c r="G81" s="162"/>
      <c r="H81" s="162"/>
      <c r="I81" s="149" t="str">
        <f t="shared" si="3"/>
        <v xml:space="preserve">  </v>
      </c>
      <c r="J81" s="162"/>
      <c r="K81" s="144" t="str">
        <f>+IFERROR(VLOOKUP($J81,'11 FORMULAS'!$B$51:$C$53,2,0),"")</f>
        <v/>
      </c>
      <c r="L81" s="144" t="e">
        <f>+IF(J81="Preventivo","Probabilidad",IF(J81="Detectivo","Probabilidad",IF(#REF!="Correctivo","Impacto","")))</f>
        <v>#REF!</v>
      </c>
      <c r="M81" s="145"/>
      <c r="N81" s="144" t="str">
        <f>+IFERROR(VLOOKUP($M81,'11 FORMULAS'!$B$54:$C$55,2,0),"")</f>
        <v/>
      </c>
      <c r="O81" s="146"/>
      <c r="P81" s="146"/>
      <c r="Q81" s="146"/>
      <c r="R81" s="146"/>
      <c r="S81" s="144" t="str">
        <f t="shared" si="4"/>
        <v/>
      </c>
      <c r="T81" s="144" t="str">
        <f>IFERROR(IF(S81&lt;&gt;"",T80*(1-S81),""),"")</f>
        <v/>
      </c>
      <c r="U81" s="144" t="str">
        <f>IFERROR(IF(S81&lt;&gt;"",U80*(1-S81),""),"")</f>
        <v/>
      </c>
      <c r="V81" s="503"/>
      <c r="X81" s="152"/>
      <c r="Y81" s="160"/>
      <c r="Z81" s="160"/>
    </row>
    <row r="82" spans="1:26" ht="29.45" customHeight="1" x14ac:dyDescent="0.25">
      <c r="A82" s="521"/>
      <c r="B82" s="524"/>
      <c r="C82" s="508"/>
      <c r="D82" s="511"/>
      <c r="E82" s="140">
        <v>3</v>
      </c>
      <c r="F82" s="161"/>
      <c r="G82" s="162"/>
      <c r="H82" s="162"/>
      <c r="I82" s="149" t="str">
        <f t="shared" si="3"/>
        <v xml:space="preserve">  </v>
      </c>
      <c r="J82" s="162"/>
      <c r="K82" s="144" t="str">
        <f>+IFERROR(VLOOKUP($J82,'11 FORMULAS'!$B$51:$C$53,2,0),"")</f>
        <v/>
      </c>
      <c r="L82" s="144" t="e">
        <f>+IF(J82="Preventivo","Probabilidad",IF(J82="Detectivo","Probabilidad",IF(#REF!="Correctivo","Impacto","")))</f>
        <v>#REF!</v>
      </c>
      <c r="M82" s="145"/>
      <c r="N82" s="144" t="str">
        <f>+IFERROR(VLOOKUP($M82,'11 FORMULAS'!$B$54:$C$55,2,0),"")</f>
        <v/>
      </c>
      <c r="O82" s="146"/>
      <c r="P82" s="146"/>
      <c r="Q82" s="146"/>
      <c r="R82" s="146"/>
      <c r="S82" s="144" t="str">
        <f t="shared" si="4"/>
        <v/>
      </c>
      <c r="T82" s="144" t="str">
        <f>IFERROR(IF(S82&lt;&gt;"",T81*(1-S82),""),"")</f>
        <v/>
      </c>
      <c r="U82" s="144" t="str">
        <f>IFERROR(IF(S82&lt;&gt;"",U81*(1-S82),""),"")</f>
        <v/>
      </c>
      <c r="V82" s="503"/>
      <c r="X82" s="152"/>
      <c r="Y82" s="160"/>
      <c r="Z82" s="160"/>
    </row>
    <row r="83" spans="1:26" ht="29.45" customHeight="1" x14ac:dyDescent="0.25">
      <c r="A83" s="521"/>
      <c r="B83" s="524"/>
      <c r="C83" s="508"/>
      <c r="D83" s="511"/>
      <c r="E83" s="140">
        <v>4</v>
      </c>
      <c r="F83" s="161"/>
      <c r="G83" s="162"/>
      <c r="H83" s="162"/>
      <c r="I83" s="149" t="str">
        <f t="shared" si="3"/>
        <v xml:space="preserve">  </v>
      </c>
      <c r="J83" s="162"/>
      <c r="K83" s="144" t="str">
        <f>+IFERROR(VLOOKUP($J83,'11 FORMULAS'!$B$51:$C$53,2,0),"")</f>
        <v/>
      </c>
      <c r="L83" s="144" t="e">
        <f>+IF(J83="Preventivo","Probabilidad",IF(J83="Detectivo","Probabilidad",IF(#REF!="Correctivo","Impacto","")))</f>
        <v>#REF!</v>
      </c>
      <c r="M83" s="145"/>
      <c r="N83" s="144" t="str">
        <f>+IFERROR(VLOOKUP($M83,'11 FORMULAS'!$B$54:$C$55,2,0),"")</f>
        <v/>
      </c>
      <c r="O83" s="146"/>
      <c r="P83" s="146"/>
      <c r="Q83" s="146"/>
      <c r="R83" s="146"/>
      <c r="S83" s="144" t="str">
        <f t="shared" si="4"/>
        <v/>
      </c>
      <c r="T83" s="144" t="str">
        <f>IFERROR(IF(S83&lt;&gt;"",T82*(1-S83),""),"")</f>
        <v/>
      </c>
      <c r="U83" s="144" t="str">
        <f>IFERROR(IF(S83&lt;&gt;"",U82*(1-S83),""),"")</f>
        <v/>
      </c>
      <c r="V83" s="503"/>
      <c r="X83" s="152"/>
      <c r="Y83" s="160"/>
      <c r="Z83" s="160"/>
    </row>
    <row r="84" spans="1:26" ht="29.45" customHeight="1" x14ac:dyDescent="0.25">
      <c r="A84" s="521"/>
      <c r="B84" s="524"/>
      <c r="C84" s="508"/>
      <c r="D84" s="511"/>
      <c r="E84" s="140">
        <v>5</v>
      </c>
      <c r="F84" s="161"/>
      <c r="G84" s="162"/>
      <c r="H84" s="162"/>
      <c r="I84" s="149" t="str">
        <f t="shared" si="3"/>
        <v xml:space="preserve">  </v>
      </c>
      <c r="J84" s="162"/>
      <c r="K84" s="144" t="str">
        <f>+IFERROR(VLOOKUP($J84,'11 FORMULAS'!$B$51:$C$53,2,0),"")</f>
        <v/>
      </c>
      <c r="L84" s="144" t="e">
        <f>+IF(J84="Preventivo","Probabilidad",IF(J84="Detectivo","Probabilidad",IF(#REF!="Correctivo","Impacto","")))</f>
        <v>#REF!</v>
      </c>
      <c r="M84" s="145"/>
      <c r="N84" s="144" t="str">
        <f>+IFERROR(VLOOKUP($M84,'11 FORMULAS'!$B$54:$C$55,2,0),"")</f>
        <v/>
      </c>
      <c r="O84" s="146"/>
      <c r="P84" s="146"/>
      <c r="Q84" s="146"/>
      <c r="R84" s="146"/>
      <c r="S84" s="144" t="str">
        <f t="shared" si="4"/>
        <v/>
      </c>
      <c r="T84" s="144" t="str">
        <f>IFERROR(IF(S84&lt;&gt;"",T83*(1-S84),""),"")</f>
        <v/>
      </c>
      <c r="U84" s="144" t="str">
        <f>IFERROR(IF(S84&lt;&gt;"",U83*(1-S84),""),"")</f>
        <v/>
      </c>
      <c r="V84" s="503"/>
      <c r="X84" s="152"/>
      <c r="Y84" s="160"/>
      <c r="Z84" s="160"/>
    </row>
    <row r="85" spans="1:26" ht="29.45" customHeight="1" thickBot="1" x14ac:dyDescent="0.3">
      <c r="A85" s="522"/>
      <c r="B85" s="525"/>
      <c r="C85" s="509"/>
      <c r="D85" s="512"/>
      <c r="E85" s="154">
        <v>6</v>
      </c>
      <c r="F85" s="165"/>
      <c r="G85" s="166"/>
      <c r="H85" s="166"/>
      <c r="I85" s="149" t="str">
        <f t="shared" si="3"/>
        <v xml:space="preserve">  </v>
      </c>
      <c r="J85" s="162"/>
      <c r="K85" s="144" t="str">
        <f>+IFERROR(VLOOKUP($J85,'11 FORMULAS'!$B$51:$C$53,2,0),"")</f>
        <v/>
      </c>
      <c r="L85" s="144" t="e">
        <f>+IF(J85="Preventivo","Probabilidad",IF(J85="Detectivo","Probabilidad",IF(#REF!="Correctivo","Impacto","")))</f>
        <v>#REF!</v>
      </c>
      <c r="M85" s="145"/>
      <c r="N85" s="144" t="str">
        <f>+IFERROR(VLOOKUP($M85,'11 FORMULAS'!$B$54:$C$55,2,0),"")</f>
        <v/>
      </c>
      <c r="O85" s="146"/>
      <c r="P85" s="146"/>
      <c r="Q85" s="146"/>
      <c r="R85" s="146"/>
      <c r="S85" s="144" t="str">
        <f t="shared" si="4"/>
        <v/>
      </c>
      <c r="T85" s="144" t="str">
        <f>IFERROR(IF(S85&lt;&gt;"",T84*(1-S85),""),"")</f>
        <v/>
      </c>
      <c r="U85" s="144" t="str">
        <f>IFERROR(IF(S85&lt;&gt;"",U84*(1-S85),""),"")</f>
        <v/>
      </c>
      <c r="V85" s="504"/>
    </row>
    <row r="86" spans="1:26" ht="29.45" customHeight="1" x14ac:dyDescent="0.25">
      <c r="A86" s="520" t="str">
        <f>'2 CONTEXTO E IDENTIFICACIÓN'!A22</f>
        <v>R14</v>
      </c>
      <c r="B86" s="523" t="str">
        <f>+'2 CONTEXTO E IDENTIFICACIÓN'!J22</f>
        <v xml:space="preserve"> por a causa de </v>
      </c>
      <c r="C86" s="507" t="str">
        <f>+'3 PROBABIL E IMPACTO INHERENTE'!E22</f>
        <v/>
      </c>
      <c r="D86" s="510" t="str">
        <f>+'3 PROBABIL E IMPACTO INHERENTE'!M22</f>
        <v/>
      </c>
      <c r="E86" s="157">
        <v>1</v>
      </c>
      <c r="F86" s="158"/>
      <c r="G86" s="159"/>
      <c r="H86" s="159"/>
      <c r="I86" s="149" t="str">
        <f t="shared" si="3"/>
        <v xml:space="preserve">  </v>
      </c>
      <c r="J86" s="162"/>
      <c r="K86" s="144" t="str">
        <f>+IFERROR(VLOOKUP($J86,'11 FORMULAS'!$B$51:$C$53,2,0),"")</f>
        <v/>
      </c>
      <c r="L86" s="144" t="e">
        <f>+IF(J86="Preventivo","Probabilidad",IF(J86="Detectivo","Probabilidad",IF(#REF!="Correctivo","Impacto","")))</f>
        <v>#REF!</v>
      </c>
      <c r="M86" s="145"/>
      <c r="N86" s="144" t="str">
        <f>+IFERROR(VLOOKUP($M86,'11 FORMULAS'!$B$54:$C$55,2,0),"")</f>
        <v/>
      </c>
      <c r="O86" s="146"/>
      <c r="P86" s="146"/>
      <c r="Q86" s="146"/>
      <c r="R86" s="146"/>
      <c r="S86" s="144" t="str">
        <f t="shared" si="4"/>
        <v/>
      </c>
      <c r="T86" s="144" t="str">
        <f>IFERROR(IF(S86&lt;&gt;"",C86*(1-S86),""),"")</f>
        <v/>
      </c>
      <c r="U86" s="144" t="str">
        <f>IFERROR(IF(S86&lt;&gt;"",C86*(1-S86),""),"")</f>
        <v/>
      </c>
      <c r="V86" s="501" t="str" cm="1">
        <f t="array" ref="V86">IFERROR(IF(C86&lt;&gt;"",LOOKUP(2,1/(U86:U91&lt;&gt;""),U86:U91),""),"")</f>
        <v/>
      </c>
      <c r="X86" s="152"/>
      <c r="Y86" s="160"/>
      <c r="Z86" s="160"/>
    </row>
    <row r="87" spans="1:26" ht="29.45" customHeight="1" x14ac:dyDescent="0.25">
      <c r="A87" s="521"/>
      <c r="B87" s="524"/>
      <c r="C87" s="508"/>
      <c r="D87" s="511"/>
      <c r="E87" s="140">
        <v>2</v>
      </c>
      <c r="F87" s="161"/>
      <c r="G87" s="162"/>
      <c r="H87" s="162"/>
      <c r="I87" s="149" t="str">
        <f t="shared" si="3"/>
        <v xml:space="preserve">  </v>
      </c>
      <c r="J87" s="162"/>
      <c r="K87" s="144" t="str">
        <f>+IFERROR(VLOOKUP($J87,'11 FORMULAS'!$B$51:$C$53,2,0),"")</f>
        <v/>
      </c>
      <c r="L87" s="144" t="e">
        <f>+IF(J87="Preventivo","Probabilidad",IF(J87="Detectivo","Probabilidad",IF(#REF!="Correctivo","Impacto","")))</f>
        <v>#REF!</v>
      </c>
      <c r="M87" s="145"/>
      <c r="N87" s="144" t="str">
        <f>+IFERROR(VLOOKUP($M87,'11 FORMULAS'!$B$54:$C$55,2,0),"")</f>
        <v/>
      </c>
      <c r="O87" s="146"/>
      <c r="P87" s="146"/>
      <c r="Q87" s="146"/>
      <c r="R87" s="146"/>
      <c r="S87" s="144" t="str">
        <f t="shared" si="4"/>
        <v/>
      </c>
      <c r="T87" s="144" t="str">
        <f>IFERROR(IF(S87&lt;&gt;"",T86*(1-S87),""),"")</f>
        <v/>
      </c>
      <c r="U87" s="144" t="str">
        <f>IFERROR(IF(S87&lt;&gt;"",U86*(1-S87),""),"")</f>
        <v/>
      </c>
      <c r="V87" s="503"/>
      <c r="X87" s="152"/>
      <c r="Y87" s="160"/>
      <c r="Z87" s="160"/>
    </row>
    <row r="88" spans="1:26" ht="29.45" customHeight="1" x14ac:dyDescent="0.25">
      <c r="A88" s="521"/>
      <c r="B88" s="524"/>
      <c r="C88" s="508"/>
      <c r="D88" s="511"/>
      <c r="E88" s="140">
        <v>3</v>
      </c>
      <c r="F88" s="161"/>
      <c r="G88" s="162"/>
      <c r="H88" s="162"/>
      <c r="I88" s="149" t="str">
        <f t="shared" si="3"/>
        <v xml:space="preserve">  </v>
      </c>
      <c r="J88" s="162"/>
      <c r="K88" s="144" t="str">
        <f>+IFERROR(VLOOKUP($J88,'11 FORMULAS'!$B$51:$C$53,2,0),"")</f>
        <v/>
      </c>
      <c r="L88" s="144" t="e">
        <f>+IF(J88="Preventivo","Probabilidad",IF(J88="Detectivo","Probabilidad",IF(#REF!="Correctivo","Impacto","")))</f>
        <v>#REF!</v>
      </c>
      <c r="M88" s="145"/>
      <c r="N88" s="144" t="str">
        <f>+IFERROR(VLOOKUP($M88,'11 FORMULAS'!$B$54:$C$55,2,0),"")</f>
        <v/>
      </c>
      <c r="O88" s="146"/>
      <c r="P88" s="146"/>
      <c r="Q88" s="146"/>
      <c r="R88" s="146"/>
      <c r="S88" s="144" t="str">
        <f t="shared" si="4"/>
        <v/>
      </c>
      <c r="T88" s="144" t="str">
        <f>IFERROR(IF(S88&lt;&gt;"",T87*(1-S88),""),"")</f>
        <v/>
      </c>
      <c r="U88" s="144" t="str">
        <f>IFERROR(IF(S88&lt;&gt;"",U87*(1-S88),""),"")</f>
        <v/>
      </c>
      <c r="V88" s="503"/>
      <c r="X88" s="152"/>
      <c r="Y88" s="160"/>
      <c r="Z88" s="160"/>
    </row>
    <row r="89" spans="1:26" ht="29.45" customHeight="1" x14ac:dyDescent="0.25">
      <c r="A89" s="521"/>
      <c r="B89" s="524"/>
      <c r="C89" s="508"/>
      <c r="D89" s="511"/>
      <c r="E89" s="140">
        <v>4</v>
      </c>
      <c r="F89" s="161"/>
      <c r="G89" s="162"/>
      <c r="H89" s="162"/>
      <c r="I89" s="149" t="str">
        <f t="shared" si="3"/>
        <v xml:space="preserve">  </v>
      </c>
      <c r="J89" s="162"/>
      <c r="K89" s="144" t="str">
        <f>+IFERROR(VLOOKUP($J89,'11 FORMULAS'!$B$51:$C$53,2,0),"")</f>
        <v/>
      </c>
      <c r="L89" s="144" t="e">
        <f>+IF(J89="Preventivo","Probabilidad",IF(J89="Detectivo","Probabilidad",IF(#REF!="Correctivo","Impacto","")))</f>
        <v>#REF!</v>
      </c>
      <c r="M89" s="145"/>
      <c r="N89" s="144" t="str">
        <f>+IFERROR(VLOOKUP($M89,'11 FORMULAS'!$B$54:$C$55,2,0),"")</f>
        <v/>
      </c>
      <c r="O89" s="146"/>
      <c r="P89" s="146"/>
      <c r="Q89" s="146"/>
      <c r="R89" s="146"/>
      <c r="S89" s="144" t="str">
        <f t="shared" si="4"/>
        <v/>
      </c>
      <c r="T89" s="144" t="str">
        <f>IFERROR(IF(S89&lt;&gt;"",T88*(1-S89),""),"")</f>
        <v/>
      </c>
      <c r="U89" s="144" t="str">
        <f>IFERROR(IF(S89&lt;&gt;"",U88*(1-S89),""),"")</f>
        <v/>
      </c>
      <c r="V89" s="503"/>
      <c r="X89" s="152"/>
      <c r="Y89" s="160"/>
      <c r="Z89" s="160"/>
    </row>
    <row r="90" spans="1:26" ht="29.45" customHeight="1" x14ac:dyDescent="0.25">
      <c r="A90" s="521"/>
      <c r="B90" s="524"/>
      <c r="C90" s="508"/>
      <c r="D90" s="511"/>
      <c r="E90" s="140">
        <v>5</v>
      </c>
      <c r="F90" s="161"/>
      <c r="G90" s="162"/>
      <c r="H90" s="162"/>
      <c r="I90" s="149" t="str">
        <f t="shared" si="3"/>
        <v xml:space="preserve">  </v>
      </c>
      <c r="J90" s="162"/>
      <c r="K90" s="144" t="str">
        <f>+IFERROR(VLOOKUP($J90,'11 FORMULAS'!$B$51:$C$53,2,0),"")</f>
        <v/>
      </c>
      <c r="L90" s="144" t="e">
        <f>+IF(J90="Preventivo","Probabilidad",IF(J90="Detectivo","Probabilidad",IF(#REF!="Correctivo","Impacto","")))</f>
        <v>#REF!</v>
      </c>
      <c r="M90" s="145"/>
      <c r="N90" s="144" t="str">
        <f>+IFERROR(VLOOKUP($M90,'11 FORMULAS'!$B$54:$C$55,2,0),"")</f>
        <v/>
      </c>
      <c r="O90" s="146"/>
      <c r="P90" s="146"/>
      <c r="Q90" s="146"/>
      <c r="R90" s="146"/>
      <c r="S90" s="144" t="str">
        <f t="shared" si="4"/>
        <v/>
      </c>
      <c r="T90" s="144" t="str">
        <f>IFERROR(IF(S90&lt;&gt;"",T89*(1-S90),""),"")</f>
        <v/>
      </c>
      <c r="U90" s="144" t="str">
        <f>IFERROR(IF(S90&lt;&gt;"",U89*(1-S90),""),"")</f>
        <v/>
      </c>
      <c r="V90" s="503"/>
      <c r="X90" s="152"/>
      <c r="Y90" s="160"/>
      <c r="Z90" s="160"/>
    </row>
    <row r="91" spans="1:26" ht="29.45" customHeight="1" thickBot="1" x14ac:dyDescent="0.3">
      <c r="A91" s="522"/>
      <c r="B91" s="525"/>
      <c r="C91" s="509"/>
      <c r="D91" s="512"/>
      <c r="E91" s="154">
        <v>6</v>
      </c>
      <c r="F91" s="165"/>
      <c r="G91" s="166"/>
      <c r="H91" s="166"/>
      <c r="I91" s="149" t="str">
        <f t="shared" si="3"/>
        <v xml:space="preserve">  </v>
      </c>
      <c r="J91" s="162"/>
      <c r="K91" s="144" t="str">
        <f>+IFERROR(VLOOKUP($J91,'11 FORMULAS'!$B$51:$C$53,2,0),"")</f>
        <v/>
      </c>
      <c r="L91" s="144" t="e">
        <f>+IF(J91="Preventivo","Probabilidad",IF(J91="Detectivo","Probabilidad",IF(#REF!="Correctivo","Impacto","")))</f>
        <v>#REF!</v>
      </c>
      <c r="M91" s="145"/>
      <c r="N91" s="144" t="str">
        <f>+IFERROR(VLOOKUP($M91,'11 FORMULAS'!$B$54:$C$55,2,0),"")</f>
        <v/>
      </c>
      <c r="O91" s="146"/>
      <c r="P91" s="146"/>
      <c r="Q91" s="146"/>
      <c r="R91" s="146"/>
      <c r="S91" s="144" t="str">
        <f t="shared" si="4"/>
        <v/>
      </c>
      <c r="T91" s="144" t="str">
        <f>IFERROR(IF(S91&lt;&gt;"",T90*(1-S91),""),"")</f>
        <v/>
      </c>
      <c r="U91" s="144" t="str">
        <f>IFERROR(IF(S91&lt;&gt;"",U90*(1-S91),""),"")</f>
        <v/>
      </c>
      <c r="V91" s="504"/>
    </row>
    <row r="92" spans="1:26" ht="29.45" customHeight="1" x14ac:dyDescent="0.25">
      <c r="A92" s="520" t="str">
        <f>'2 CONTEXTO E IDENTIFICACIÓN'!A23</f>
        <v>R15</v>
      </c>
      <c r="B92" s="523" t="str">
        <f>+'2 CONTEXTO E IDENTIFICACIÓN'!J23</f>
        <v xml:space="preserve"> por a causa de </v>
      </c>
      <c r="C92" s="507" t="str">
        <f>+'3 PROBABIL E IMPACTO INHERENTE'!E23</f>
        <v/>
      </c>
      <c r="D92" s="510" t="str">
        <f>+'3 PROBABIL E IMPACTO INHERENTE'!M23</f>
        <v/>
      </c>
      <c r="E92" s="157">
        <v>1</v>
      </c>
      <c r="F92" s="158"/>
      <c r="G92" s="159"/>
      <c r="H92" s="159"/>
      <c r="I92" s="149" t="str">
        <f t="shared" si="3"/>
        <v xml:space="preserve">  </v>
      </c>
      <c r="J92" s="162"/>
      <c r="K92" s="144" t="str">
        <f>+IFERROR(VLOOKUP($J92,'11 FORMULAS'!$B$51:$C$53,2,0),"")</f>
        <v/>
      </c>
      <c r="L92" s="144" t="e">
        <f>+IF(J92="Preventivo","Probabilidad",IF(J92="Detectivo","Probabilidad",IF(#REF!="Correctivo","Impacto","")))</f>
        <v>#REF!</v>
      </c>
      <c r="M92" s="145"/>
      <c r="N92" s="144" t="str">
        <f>+IFERROR(VLOOKUP($M92,'11 FORMULAS'!$B$54:$C$55,2,0),"")</f>
        <v/>
      </c>
      <c r="O92" s="146"/>
      <c r="P92" s="146"/>
      <c r="Q92" s="146"/>
      <c r="R92" s="146"/>
      <c r="S92" s="144" t="str">
        <f t="shared" si="4"/>
        <v/>
      </c>
      <c r="T92" s="144" t="str">
        <f>IFERROR(IF(S92&lt;&gt;"",C92*(1-S92),""),"")</f>
        <v/>
      </c>
      <c r="U92" s="144" t="str">
        <f>IFERROR(IF(S92&lt;&gt;"",C92*(1-S92),""),"")</f>
        <v/>
      </c>
      <c r="V92" s="501" t="str" cm="1">
        <f t="array" ref="V92">IFERROR(IF(C92&lt;&gt;"",LOOKUP(2,1/(U92:U97&lt;&gt;""),U92:U97),""),"")</f>
        <v/>
      </c>
      <c r="X92" s="152"/>
      <c r="Y92" s="160"/>
      <c r="Z92" s="160"/>
    </row>
    <row r="93" spans="1:26" ht="29.45" customHeight="1" x14ac:dyDescent="0.25">
      <c r="A93" s="521"/>
      <c r="B93" s="524"/>
      <c r="C93" s="508"/>
      <c r="D93" s="511"/>
      <c r="E93" s="140">
        <v>2</v>
      </c>
      <c r="F93" s="161"/>
      <c r="G93" s="162"/>
      <c r="H93" s="162"/>
      <c r="I93" s="149" t="str">
        <f t="shared" si="3"/>
        <v xml:space="preserve">  </v>
      </c>
      <c r="J93" s="162"/>
      <c r="K93" s="144" t="str">
        <f>+IFERROR(VLOOKUP($J93,'11 FORMULAS'!$B$51:$C$53,2,0),"")</f>
        <v/>
      </c>
      <c r="L93" s="144" t="e">
        <f>+IF(J93="Preventivo","Probabilidad",IF(J93="Detectivo","Probabilidad",IF(#REF!="Correctivo","Impacto","")))</f>
        <v>#REF!</v>
      </c>
      <c r="M93" s="145"/>
      <c r="N93" s="144" t="str">
        <f>+IFERROR(VLOOKUP($M93,'11 FORMULAS'!$B$54:$C$55,2,0),"")</f>
        <v/>
      </c>
      <c r="O93" s="146"/>
      <c r="P93" s="146"/>
      <c r="Q93" s="146"/>
      <c r="R93" s="146"/>
      <c r="S93" s="144" t="str">
        <f t="shared" si="4"/>
        <v/>
      </c>
      <c r="T93" s="144" t="str">
        <f>IFERROR(IF(S93&lt;&gt;"",T92*(1-S93),""),"")</f>
        <v/>
      </c>
      <c r="U93" s="144" t="str">
        <f>IFERROR(IF(S93&lt;&gt;"",U92*(1-S93),""),"")</f>
        <v/>
      </c>
      <c r="V93" s="503"/>
      <c r="X93" s="152"/>
      <c r="Y93" s="160"/>
      <c r="Z93" s="160"/>
    </row>
    <row r="94" spans="1:26" ht="29.45" customHeight="1" x14ac:dyDescent="0.25">
      <c r="A94" s="521"/>
      <c r="B94" s="524"/>
      <c r="C94" s="508"/>
      <c r="D94" s="511"/>
      <c r="E94" s="140">
        <v>3</v>
      </c>
      <c r="F94" s="161"/>
      <c r="G94" s="162"/>
      <c r="H94" s="162"/>
      <c r="I94" s="149" t="str">
        <f t="shared" si="3"/>
        <v xml:space="preserve">  </v>
      </c>
      <c r="J94" s="162"/>
      <c r="K94" s="144" t="str">
        <f>+IFERROR(VLOOKUP($J94,'11 FORMULAS'!$B$51:$C$53,2,0),"")</f>
        <v/>
      </c>
      <c r="L94" s="144" t="e">
        <f>+IF(J94="Preventivo","Probabilidad",IF(J94="Detectivo","Probabilidad",IF(#REF!="Correctivo","Impacto","")))</f>
        <v>#REF!</v>
      </c>
      <c r="M94" s="145"/>
      <c r="N94" s="144" t="str">
        <f>+IFERROR(VLOOKUP($M94,'11 FORMULAS'!$B$54:$C$55,2,0),"")</f>
        <v/>
      </c>
      <c r="O94" s="146"/>
      <c r="P94" s="146"/>
      <c r="Q94" s="146"/>
      <c r="R94" s="146"/>
      <c r="S94" s="144" t="str">
        <f t="shared" si="4"/>
        <v/>
      </c>
      <c r="T94" s="144" t="str">
        <f>IFERROR(IF(S94&lt;&gt;"",T93*(1-S94),""),"")</f>
        <v/>
      </c>
      <c r="U94" s="144" t="str">
        <f>IFERROR(IF(S94&lt;&gt;"",U93*(1-S94),""),"")</f>
        <v/>
      </c>
      <c r="V94" s="503"/>
      <c r="X94" s="152"/>
      <c r="Y94" s="160"/>
      <c r="Z94" s="160"/>
    </row>
    <row r="95" spans="1:26" ht="29.45" customHeight="1" x14ac:dyDescent="0.25">
      <c r="A95" s="521"/>
      <c r="B95" s="524"/>
      <c r="C95" s="508"/>
      <c r="D95" s="511"/>
      <c r="E95" s="140">
        <v>4</v>
      </c>
      <c r="F95" s="161"/>
      <c r="G95" s="162"/>
      <c r="H95" s="162"/>
      <c r="I95" s="149" t="str">
        <f t="shared" si="3"/>
        <v xml:space="preserve">  </v>
      </c>
      <c r="J95" s="162"/>
      <c r="K95" s="144" t="str">
        <f>+IFERROR(VLOOKUP($J95,'11 FORMULAS'!$B$51:$C$53,2,0),"")</f>
        <v/>
      </c>
      <c r="L95" s="144" t="e">
        <f>+IF(J95="Preventivo","Probabilidad",IF(J95="Detectivo","Probabilidad",IF(#REF!="Correctivo","Impacto","")))</f>
        <v>#REF!</v>
      </c>
      <c r="M95" s="145"/>
      <c r="N95" s="144" t="str">
        <f>+IFERROR(VLOOKUP($M95,'11 FORMULAS'!$B$54:$C$55,2,0),"")</f>
        <v/>
      </c>
      <c r="O95" s="146"/>
      <c r="P95" s="146"/>
      <c r="Q95" s="146"/>
      <c r="R95" s="146"/>
      <c r="S95" s="144" t="str">
        <f t="shared" si="4"/>
        <v/>
      </c>
      <c r="T95" s="144" t="str">
        <f>IFERROR(IF(S95&lt;&gt;"",T94*(1-S95),""),"")</f>
        <v/>
      </c>
      <c r="U95" s="144" t="str">
        <f>IFERROR(IF(S95&lt;&gt;"",U94*(1-S95),""),"")</f>
        <v/>
      </c>
      <c r="V95" s="503"/>
      <c r="X95" s="152"/>
      <c r="Y95" s="160"/>
      <c r="Z95" s="160"/>
    </row>
    <row r="96" spans="1:26" ht="29.45" customHeight="1" x14ac:dyDescent="0.25">
      <c r="A96" s="521"/>
      <c r="B96" s="524"/>
      <c r="C96" s="508"/>
      <c r="D96" s="511"/>
      <c r="E96" s="140">
        <v>5</v>
      </c>
      <c r="F96" s="161"/>
      <c r="G96" s="162"/>
      <c r="H96" s="162"/>
      <c r="I96" s="149" t="str">
        <f t="shared" si="3"/>
        <v xml:space="preserve">  </v>
      </c>
      <c r="J96" s="162"/>
      <c r="K96" s="144" t="str">
        <f>+IFERROR(VLOOKUP($J96,'11 FORMULAS'!$B$51:$C$53,2,0),"")</f>
        <v/>
      </c>
      <c r="L96" s="144" t="e">
        <f>+IF(J96="Preventivo","Probabilidad",IF(J96="Detectivo","Probabilidad",IF(#REF!="Correctivo","Impacto","")))</f>
        <v>#REF!</v>
      </c>
      <c r="M96" s="145"/>
      <c r="N96" s="144" t="str">
        <f>+IFERROR(VLOOKUP($M96,'11 FORMULAS'!$B$54:$C$55,2,0),"")</f>
        <v/>
      </c>
      <c r="O96" s="146"/>
      <c r="P96" s="146"/>
      <c r="Q96" s="146"/>
      <c r="R96" s="146"/>
      <c r="S96" s="144" t="str">
        <f t="shared" si="4"/>
        <v/>
      </c>
      <c r="T96" s="144" t="str">
        <f>IFERROR(IF(S96&lt;&gt;"",T95*(1-S96),""),"")</f>
        <v/>
      </c>
      <c r="U96" s="144" t="str">
        <f>IFERROR(IF(S96&lt;&gt;"",U95*(1-S96),""),"")</f>
        <v/>
      </c>
      <c r="V96" s="503"/>
      <c r="X96" s="152"/>
      <c r="Y96" s="160"/>
      <c r="Z96" s="160"/>
    </row>
    <row r="97" spans="1:26" ht="29.45" customHeight="1" thickBot="1" x14ac:dyDescent="0.3">
      <c r="A97" s="522"/>
      <c r="B97" s="525"/>
      <c r="C97" s="509"/>
      <c r="D97" s="512"/>
      <c r="E97" s="154">
        <v>6</v>
      </c>
      <c r="F97" s="165"/>
      <c r="G97" s="166"/>
      <c r="H97" s="166"/>
      <c r="I97" s="149" t="str">
        <f t="shared" si="3"/>
        <v xml:space="preserve">  </v>
      </c>
      <c r="J97" s="162"/>
      <c r="K97" s="144" t="str">
        <f>+IFERROR(VLOOKUP($J97,'11 FORMULAS'!$B$51:$C$53,2,0),"")</f>
        <v/>
      </c>
      <c r="L97" s="144" t="e">
        <f>+IF(J97="Preventivo","Probabilidad",IF(J97="Detectivo","Probabilidad",IF(#REF!="Correctivo","Impacto","")))</f>
        <v>#REF!</v>
      </c>
      <c r="M97" s="145"/>
      <c r="N97" s="144" t="str">
        <f>+IFERROR(VLOOKUP($M97,'11 FORMULAS'!$B$54:$C$55,2,0),"")</f>
        <v/>
      </c>
      <c r="O97" s="146"/>
      <c r="P97" s="146"/>
      <c r="Q97" s="146"/>
      <c r="R97" s="146"/>
      <c r="S97" s="144" t="str">
        <f t="shared" si="4"/>
        <v/>
      </c>
      <c r="T97" s="144" t="str">
        <f>IFERROR(IF(S97&lt;&gt;"",T96*(1-S97),""),"")</f>
        <v/>
      </c>
      <c r="U97" s="144" t="str">
        <f>IFERROR(IF(S97&lt;&gt;"",U96*(1-S97),""),"")</f>
        <v/>
      </c>
      <c r="V97" s="504"/>
    </row>
    <row r="98" spans="1:26" ht="29.45" customHeight="1" x14ac:dyDescent="0.25">
      <c r="A98" s="520" t="str">
        <f>'2 CONTEXTO E IDENTIFICACIÓN'!A24</f>
        <v>R16</v>
      </c>
      <c r="B98" s="523" t="str">
        <f>+'2 CONTEXTO E IDENTIFICACIÓN'!J24</f>
        <v xml:space="preserve"> por a causa de </v>
      </c>
      <c r="C98" s="507" t="str">
        <f>+'3 PROBABIL E IMPACTO INHERENTE'!E24</f>
        <v/>
      </c>
      <c r="D98" s="510" t="str">
        <f>+'3 PROBABIL E IMPACTO INHERENTE'!M24</f>
        <v/>
      </c>
      <c r="E98" s="157">
        <v>1</v>
      </c>
      <c r="F98" s="158"/>
      <c r="G98" s="159"/>
      <c r="H98" s="159"/>
      <c r="I98" s="149" t="str">
        <f t="shared" si="3"/>
        <v xml:space="preserve">  </v>
      </c>
      <c r="J98" s="162"/>
      <c r="K98" s="144" t="str">
        <f>+IFERROR(VLOOKUP($J98,'11 FORMULAS'!$B$51:$C$53,2,0),"")</f>
        <v/>
      </c>
      <c r="L98" s="144" t="e">
        <f>+IF(J98="Preventivo","Probabilidad",IF(J98="Detectivo","Probabilidad",IF(#REF!="Correctivo","Impacto","")))</f>
        <v>#REF!</v>
      </c>
      <c r="M98" s="145"/>
      <c r="N98" s="144" t="str">
        <f>+IFERROR(VLOOKUP($M98,'11 FORMULAS'!$B$54:$C$55,2,0),"")</f>
        <v/>
      </c>
      <c r="O98" s="146"/>
      <c r="P98" s="146"/>
      <c r="Q98" s="146"/>
      <c r="R98" s="146"/>
      <c r="S98" s="144" t="str">
        <f t="shared" si="4"/>
        <v/>
      </c>
      <c r="T98" s="144" t="str">
        <f>IFERROR(IF(S98&lt;&gt;"",C98*(1-S98),""),"")</f>
        <v/>
      </c>
      <c r="U98" s="144" t="str">
        <f>IFERROR(IF(S98&lt;&gt;"",C98*(1-S98),""),"")</f>
        <v/>
      </c>
      <c r="V98" s="501" t="str" cm="1">
        <f t="array" ref="V98">IFERROR(IF(C98&lt;&gt;"",LOOKUP(2,1/(U98:U103&lt;&gt;""),U98:U103),""),"")</f>
        <v/>
      </c>
      <c r="X98" s="152"/>
      <c r="Y98" s="160"/>
      <c r="Z98" s="160"/>
    </row>
    <row r="99" spans="1:26" ht="29.45" customHeight="1" x14ac:dyDescent="0.25">
      <c r="A99" s="521"/>
      <c r="B99" s="524"/>
      <c r="C99" s="508"/>
      <c r="D99" s="511"/>
      <c r="E99" s="140">
        <v>2</v>
      </c>
      <c r="F99" s="161"/>
      <c r="G99" s="162"/>
      <c r="H99" s="162"/>
      <c r="I99" s="149" t="str">
        <f t="shared" si="3"/>
        <v xml:space="preserve">  </v>
      </c>
      <c r="J99" s="162"/>
      <c r="K99" s="144" t="str">
        <f>+IFERROR(VLOOKUP($J99,'11 FORMULAS'!$B$51:$C$53,2,0),"")</f>
        <v/>
      </c>
      <c r="L99" s="144" t="e">
        <f>+IF(J99="Preventivo","Probabilidad",IF(J99="Detectivo","Probabilidad",IF(#REF!="Correctivo","Impacto","")))</f>
        <v>#REF!</v>
      </c>
      <c r="M99" s="145"/>
      <c r="N99" s="144" t="str">
        <f>+IFERROR(VLOOKUP($M99,'11 FORMULAS'!$B$54:$C$55,2,0),"")</f>
        <v/>
      </c>
      <c r="O99" s="146"/>
      <c r="P99" s="146"/>
      <c r="Q99" s="146"/>
      <c r="R99" s="146"/>
      <c r="S99" s="144" t="str">
        <f t="shared" si="4"/>
        <v/>
      </c>
      <c r="T99" s="144" t="str">
        <f>IFERROR(IF(S99&lt;&gt;"",T98*(1-S99),""),"")</f>
        <v/>
      </c>
      <c r="U99" s="144" t="str">
        <f>IFERROR(IF(S99&lt;&gt;"",U98*(1-S99),""),"")</f>
        <v/>
      </c>
      <c r="V99" s="503"/>
      <c r="X99" s="152"/>
      <c r="Y99" s="160"/>
      <c r="Z99" s="160"/>
    </row>
    <row r="100" spans="1:26" ht="29.45" customHeight="1" x14ac:dyDescent="0.25">
      <c r="A100" s="521"/>
      <c r="B100" s="524"/>
      <c r="C100" s="508"/>
      <c r="D100" s="511"/>
      <c r="E100" s="140">
        <v>3</v>
      </c>
      <c r="F100" s="161"/>
      <c r="G100" s="162"/>
      <c r="H100" s="162"/>
      <c r="I100" s="149" t="str">
        <f t="shared" si="3"/>
        <v xml:space="preserve">  </v>
      </c>
      <c r="J100" s="162"/>
      <c r="K100" s="144" t="str">
        <f>+IFERROR(VLOOKUP($J100,'11 FORMULAS'!$B$51:$C$53,2,0),"")</f>
        <v/>
      </c>
      <c r="L100" s="144" t="e">
        <f>+IF(J100="Preventivo","Probabilidad",IF(J100="Detectivo","Probabilidad",IF(#REF!="Correctivo","Impacto","")))</f>
        <v>#REF!</v>
      </c>
      <c r="M100" s="145"/>
      <c r="N100" s="144" t="str">
        <f>+IFERROR(VLOOKUP($M100,'11 FORMULAS'!$B$54:$C$55,2,0),"")</f>
        <v/>
      </c>
      <c r="O100" s="146"/>
      <c r="P100" s="146"/>
      <c r="Q100" s="146"/>
      <c r="R100" s="146"/>
      <c r="S100" s="144" t="str">
        <f t="shared" si="4"/>
        <v/>
      </c>
      <c r="T100" s="144" t="str">
        <f>IFERROR(IF(S100&lt;&gt;"",T99*(1-S100),""),"")</f>
        <v/>
      </c>
      <c r="U100" s="144" t="str">
        <f>IFERROR(IF(S100&lt;&gt;"",U99*(1-S100),""),"")</f>
        <v/>
      </c>
      <c r="V100" s="503"/>
      <c r="X100" s="152"/>
      <c r="Y100" s="160"/>
      <c r="Z100" s="160"/>
    </row>
    <row r="101" spans="1:26" ht="29.45" customHeight="1" x14ac:dyDescent="0.25">
      <c r="A101" s="521"/>
      <c r="B101" s="524"/>
      <c r="C101" s="508"/>
      <c r="D101" s="511"/>
      <c r="E101" s="140">
        <v>4</v>
      </c>
      <c r="F101" s="161"/>
      <c r="G101" s="162"/>
      <c r="H101" s="162"/>
      <c r="I101" s="149" t="str">
        <f t="shared" si="3"/>
        <v xml:space="preserve">  </v>
      </c>
      <c r="J101" s="162"/>
      <c r="K101" s="144" t="str">
        <f>+IFERROR(VLOOKUP($J101,'11 FORMULAS'!$B$51:$C$53,2,0),"")</f>
        <v/>
      </c>
      <c r="L101" s="144" t="e">
        <f>+IF(J101="Preventivo","Probabilidad",IF(J101="Detectivo","Probabilidad",IF(#REF!="Correctivo","Impacto","")))</f>
        <v>#REF!</v>
      </c>
      <c r="M101" s="145"/>
      <c r="N101" s="144" t="str">
        <f>+IFERROR(VLOOKUP($M101,'11 FORMULAS'!$B$54:$C$55,2,0),"")</f>
        <v/>
      </c>
      <c r="O101" s="146"/>
      <c r="P101" s="146"/>
      <c r="Q101" s="146"/>
      <c r="R101" s="146"/>
      <c r="S101" s="144" t="str">
        <f t="shared" si="4"/>
        <v/>
      </c>
      <c r="T101" s="144" t="str">
        <f>IFERROR(IF(S101&lt;&gt;"",T100*(1-S101),""),"")</f>
        <v/>
      </c>
      <c r="U101" s="144" t="str">
        <f>IFERROR(IF(S101&lt;&gt;"",U100*(1-S101),""),"")</f>
        <v/>
      </c>
      <c r="V101" s="503"/>
      <c r="X101" s="152"/>
      <c r="Y101" s="160"/>
      <c r="Z101" s="160"/>
    </row>
    <row r="102" spans="1:26" ht="29.45" customHeight="1" x14ac:dyDescent="0.25">
      <c r="A102" s="521"/>
      <c r="B102" s="524"/>
      <c r="C102" s="508"/>
      <c r="D102" s="511"/>
      <c r="E102" s="140">
        <v>5</v>
      </c>
      <c r="F102" s="161"/>
      <c r="G102" s="162"/>
      <c r="H102" s="162"/>
      <c r="I102" s="149" t="str">
        <f t="shared" si="3"/>
        <v xml:space="preserve">  </v>
      </c>
      <c r="J102" s="162"/>
      <c r="K102" s="144" t="str">
        <f>+IFERROR(VLOOKUP($J102,'11 FORMULAS'!$B$51:$C$53,2,0),"")</f>
        <v/>
      </c>
      <c r="L102" s="144" t="e">
        <f>+IF(J102="Preventivo","Probabilidad",IF(J102="Detectivo","Probabilidad",IF(#REF!="Correctivo","Impacto","")))</f>
        <v>#REF!</v>
      </c>
      <c r="M102" s="145"/>
      <c r="N102" s="144" t="str">
        <f>+IFERROR(VLOOKUP($M102,'11 FORMULAS'!$B$54:$C$55,2,0),"")</f>
        <v/>
      </c>
      <c r="O102" s="146"/>
      <c r="P102" s="146"/>
      <c r="Q102" s="146"/>
      <c r="R102" s="146"/>
      <c r="S102" s="144" t="str">
        <f t="shared" si="4"/>
        <v/>
      </c>
      <c r="T102" s="144" t="str">
        <f>IFERROR(IF(S102&lt;&gt;"",T101*(1-S102),""),"")</f>
        <v/>
      </c>
      <c r="U102" s="144" t="str">
        <f>IFERROR(IF(S102&lt;&gt;"",U101*(1-S102),""),"")</f>
        <v/>
      </c>
      <c r="V102" s="503"/>
      <c r="X102" s="152"/>
      <c r="Y102" s="160"/>
      <c r="Z102" s="160"/>
    </row>
    <row r="103" spans="1:26" ht="29.45" customHeight="1" thickBot="1" x14ac:dyDescent="0.3">
      <c r="A103" s="522"/>
      <c r="B103" s="525"/>
      <c r="C103" s="509"/>
      <c r="D103" s="512"/>
      <c r="E103" s="154">
        <v>6</v>
      </c>
      <c r="F103" s="165"/>
      <c r="G103" s="166"/>
      <c r="H103" s="166"/>
      <c r="I103" s="149" t="str">
        <f t="shared" si="3"/>
        <v xml:space="preserve">  </v>
      </c>
      <c r="J103" s="162"/>
      <c r="K103" s="144" t="str">
        <f>+IFERROR(VLOOKUP($J103,'11 FORMULAS'!$B$51:$C$53,2,0),"")</f>
        <v/>
      </c>
      <c r="L103" s="144" t="e">
        <f>+IF(J103="Preventivo","Probabilidad",IF(J103="Detectivo","Probabilidad",IF(#REF!="Correctivo","Impacto","")))</f>
        <v>#REF!</v>
      </c>
      <c r="M103" s="145"/>
      <c r="N103" s="144" t="str">
        <f>+IFERROR(VLOOKUP($M103,'11 FORMULAS'!$B$54:$C$55,2,0),"")</f>
        <v/>
      </c>
      <c r="O103" s="146"/>
      <c r="P103" s="146"/>
      <c r="Q103" s="146"/>
      <c r="R103" s="146"/>
      <c r="S103" s="144" t="str">
        <f t="shared" si="4"/>
        <v/>
      </c>
      <c r="T103" s="144" t="str">
        <f>IFERROR(IF(S103&lt;&gt;"",T102*(1-S103),""),"")</f>
        <v/>
      </c>
      <c r="U103" s="144" t="str">
        <f>IFERROR(IF(S103&lt;&gt;"",U102*(1-S103),""),"")</f>
        <v/>
      </c>
      <c r="V103" s="504"/>
    </row>
    <row r="104" spans="1:26" ht="29.45" customHeight="1" x14ac:dyDescent="0.25">
      <c r="A104" s="520" t="str">
        <f>'2 CONTEXTO E IDENTIFICACIÓN'!A25</f>
        <v>R17</v>
      </c>
      <c r="B104" s="523" t="str">
        <f>+'2 CONTEXTO E IDENTIFICACIÓN'!J25</f>
        <v xml:space="preserve"> por a causa de </v>
      </c>
      <c r="C104" s="507" t="str">
        <f>+'3 PROBABIL E IMPACTO INHERENTE'!E25</f>
        <v/>
      </c>
      <c r="D104" s="510" t="str">
        <f>+'3 PROBABIL E IMPACTO INHERENTE'!M25</f>
        <v/>
      </c>
      <c r="E104" s="157">
        <v>1</v>
      </c>
      <c r="F104" s="158"/>
      <c r="G104" s="159"/>
      <c r="H104" s="159"/>
      <c r="I104" s="149" t="str">
        <f t="shared" si="3"/>
        <v xml:space="preserve">  </v>
      </c>
      <c r="J104" s="162"/>
      <c r="K104" s="144" t="str">
        <f>+IFERROR(VLOOKUP($J104,'11 FORMULAS'!$B$51:$C$53,2,0),"")</f>
        <v/>
      </c>
      <c r="L104" s="144" t="e">
        <f>+IF(J104="Preventivo","Probabilidad",IF(J104="Detectivo","Probabilidad",IF(#REF!="Correctivo","Impacto","")))</f>
        <v>#REF!</v>
      </c>
      <c r="M104" s="145"/>
      <c r="N104" s="144" t="str">
        <f>+IFERROR(VLOOKUP($M104,'11 FORMULAS'!$B$54:$C$55,2,0),"")</f>
        <v/>
      </c>
      <c r="O104" s="146"/>
      <c r="P104" s="146"/>
      <c r="Q104" s="146"/>
      <c r="R104" s="146"/>
      <c r="S104" s="144" t="str">
        <f t="shared" ref="S104:S127" si="5">+IFERROR($K104+$N104,"")</f>
        <v/>
      </c>
      <c r="T104" s="144" t="str">
        <f>IFERROR(IF(S104&lt;&gt;"",C104*(1-S104),""),"")</f>
        <v/>
      </c>
      <c r="U104" s="144" t="str">
        <f>IFERROR(IF(S104&lt;&gt;"",C104*(1-S104),""),"")</f>
        <v/>
      </c>
      <c r="V104" s="501" t="str" cm="1">
        <f t="array" ref="V104">IFERROR(IF(C104&lt;&gt;"",LOOKUP(2,1/(U104:U109&lt;&gt;""),U104:U109),""),"")</f>
        <v/>
      </c>
      <c r="X104" s="152"/>
      <c r="Y104" s="160"/>
      <c r="Z104" s="160"/>
    </row>
    <row r="105" spans="1:26" ht="29.45" customHeight="1" x14ac:dyDescent="0.25">
      <c r="A105" s="526"/>
      <c r="B105" s="527"/>
      <c r="C105" s="517"/>
      <c r="D105" s="518"/>
      <c r="E105" s="140">
        <v>2</v>
      </c>
      <c r="F105" s="169"/>
      <c r="G105" s="170"/>
      <c r="H105" s="170"/>
      <c r="I105" s="149" t="str">
        <f t="shared" si="3"/>
        <v xml:space="preserve">  </v>
      </c>
      <c r="J105" s="162"/>
      <c r="K105" s="144" t="str">
        <f>+IFERROR(VLOOKUP($J105,'11 FORMULAS'!$B$51:$C$53,2,0),"")</f>
        <v/>
      </c>
      <c r="L105" s="144" t="e">
        <f>+IF(J105="Preventivo","Probabilidad",IF(J105="Detectivo","Probabilidad",IF(#REF!="Correctivo","Impacto","")))</f>
        <v>#REF!</v>
      </c>
      <c r="M105" s="145"/>
      <c r="N105" s="144" t="str">
        <f>+IFERROR(VLOOKUP($M105,'11 FORMULAS'!$B$54:$C$55,2,0),"")</f>
        <v/>
      </c>
      <c r="O105" s="146"/>
      <c r="P105" s="146"/>
      <c r="Q105" s="146"/>
      <c r="R105" s="146"/>
      <c r="S105" s="144" t="str">
        <f t="shared" si="5"/>
        <v/>
      </c>
      <c r="T105" s="144" t="str">
        <f>IFERROR(IF(S105&lt;&gt;"",T104*(1-S105),""),"")</f>
        <v/>
      </c>
      <c r="U105" s="144" t="str">
        <f>IFERROR(IF(S105&lt;&gt;"",U104*(1-S105),""),"")</f>
        <v/>
      </c>
      <c r="V105" s="502"/>
      <c r="X105" s="152"/>
      <c r="Y105" s="160"/>
      <c r="Z105" s="160"/>
    </row>
    <row r="106" spans="1:26" ht="29.45" customHeight="1" x14ac:dyDescent="0.25">
      <c r="A106" s="526"/>
      <c r="B106" s="527"/>
      <c r="C106" s="517"/>
      <c r="D106" s="518"/>
      <c r="E106" s="140">
        <v>3</v>
      </c>
      <c r="F106" s="169"/>
      <c r="G106" s="170"/>
      <c r="H106" s="170"/>
      <c r="I106" s="149" t="str">
        <f t="shared" si="3"/>
        <v xml:space="preserve">  </v>
      </c>
      <c r="J106" s="162"/>
      <c r="K106" s="144" t="str">
        <f>+IFERROR(VLOOKUP($J106,'11 FORMULAS'!$B$51:$C$53,2,0),"")</f>
        <v/>
      </c>
      <c r="L106" s="144" t="e">
        <f>+IF(J106="Preventivo","Probabilidad",IF(J106="Detectivo","Probabilidad",IF(#REF!="Correctivo","Impacto","")))</f>
        <v>#REF!</v>
      </c>
      <c r="M106" s="145"/>
      <c r="N106" s="144" t="str">
        <f>+IFERROR(VLOOKUP($M106,'11 FORMULAS'!$B$54:$C$55,2,0),"")</f>
        <v/>
      </c>
      <c r="O106" s="146"/>
      <c r="P106" s="146"/>
      <c r="Q106" s="146"/>
      <c r="R106" s="146"/>
      <c r="S106" s="144" t="str">
        <f t="shared" si="5"/>
        <v/>
      </c>
      <c r="T106" s="144" t="str">
        <f>IFERROR(IF(S106&lt;&gt;"",T105*(1-S106),""),"")</f>
        <v/>
      </c>
      <c r="U106" s="144" t="str">
        <f>IFERROR(IF(S106&lt;&gt;"",U105*(1-S106),""),"")</f>
        <v/>
      </c>
      <c r="V106" s="502"/>
      <c r="X106" s="152"/>
      <c r="Y106" s="160"/>
      <c r="Z106" s="160"/>
    </row>
    <row r="107" spans="1:26" ht="29.45" customHeight="1" x14ac:dyDescent="0.25">
      <c r="A107" s="521"/>
      <c r="B107" s="524"/>
      <c r="C107" s="508"/>
      <c r="D107" s="511"/>
      <c r="E107" s="140">
        <v>4</v>
      </c>
      <c r="F107" s="161"/>
      <c r="G107" s="162"/>
      <c r="H107" s="162"/>
      <c r="I107" s="149" t="str">
        <f t="shared" si="3"/>
        <v xml:space="preserve">  </v>
      </c>
      <c r="J107" s="162"/>
      <c r="K107" s="144" t="str">
        <f>+IFERROR(VLOOKUP($J107,'11 FORMULAS'!$B$51:$C$53,2,0),"")</f>
        <v/>
      </c>
      <c r="L107" s="144" t="e">
        <f>+IF(J107="Preventivo","Probabilidad",IF(J107="Detectivo","Probabilidad",IF(#REF!="Correctivo","Impacto","")))</f>
        <v>#REF!</v>
      </c>
      <c r="M107" s="145"/>
      <c r="N107" s="144" t="str">
        <f>+IFERROR(VLOOKUP($M107,'11 FORMULAS'!$B$54:$C$55,2,0),"")</f>
        <v/>
      </c>
      <c r="O107" s="146"/>
      <c r="P107" s="146"/>
      <c r="Q107" s="146"/>
      <c r="R107" s="146"/>
      <c r="S107" s="144" t="str">
        <f t="shared" si="5"/>
        <v/>
      </c>
      <c r="T107" s="144" t="str">
        <f>IFERROR(IF(S107&lt;&gt;"",T106*(1-S107),""),"")</f>
        <v/>
      </c>
      <c r="U107" s="144" t="str">
        <f>IFERROR(IF(S107&lt;&gt;"",U106*(1-S107),""),"")</f>
        <v/>
      </c>
      <c r="V107" s="503"/>
      <c r="X107" s="152"/>
      <c r="Y107" s="160"/>
      <c r="Z107" s="160"/>
    </row>
    <row r="108" spans="1:26" ht="29.45" customHeight="1" x14ac:dyDescent="0.25">
      <c r="A108" s="521"/>
      <c r="B108" s="524"/>
      <c r="C108" s="508"/>
      <c r="D108" s="511"/>
      <c r="E108" s="140">
        <v>5</v>
      </c>
      <c r="F108" s="161"/>
      <c r="G108" s="162"/>
      <c r="H108" s="162"/>
      <c r="I108" s="149" t="str">
        <f t="shared" si="3"/>
        <v xml:space="preserve">  </v>
      </c>
      <c r="J108" s="162"/>
      <c r="K108" s="144" t="str">
        <f>+IFERROR(VLOOKUP($J108,'11 FORMULAS'!$B$51:$C$53,2,0),"")</f>
        <v/>
      </c>
      <c r="L108" s="144" t="e">
        <f>+IF(J108="Preventivo","Probabilidad",IF(J108="Detectivo","Probabilidad",IF(#REF!="Correctivo","Impacto","")))</f>
        <v>#REF!</v>
      </c>
      <c r="M108" s="145"/>
      <c r="N108" s="144" t="str">
        <f>+IFERROR(VLOOKUP($M108,'11 FORMULAS'!$B$54:$C$55,2,0),"")</f>
        <v/>
      </c>
      <c r="O108" s="146"/>
      <c r="P108" s="146"/>
      <c r="Q108" s="146"/>
      <c r="R108" s="146"/>
      <c r="S108" s="144" t="str">
        <f t="shared" si="5"/>
        <v/>
      </c>
      <c r="T108" s="144" t="str">
        <f>IFERROR(IF(S108&lt;&gt;"",T107*(1-S108),""),"")</f>
        <v/>
      </c>
      <c r="U108" s="144" t="str">
        <f>IFERROR(IF(S108&lt;&gt;"",U107*(1-S108),""),"")</f>
        <v/>
      </c>
      <c r="V108" s="503"/>
      <c r="X108" s="152"/>
      <c r="Y108" s="160"/>
      <c r="Z108" s="160"/>
    </row>
    <row r="109" spans="1:26" ht="29.45" customHeight="1" thickBot="1" x14ac:dyDescent="0.3">
      <c r="A109" s="522"/>
      <c r="B109" s="525"/>
      <c r="C109" s="509"/>
      <c r="D109" s="512"/>
      <c r="E109" s="154">
        <v>6</v>
      </c>
      <c r="F109" s="165"/>
      <c r="G109" s="166"/>
      <c r="H109" s="166"/>
      <c r="I109" s="149" t="str">
        <f t="shared" si="3"/>
        <v xml:space="preserve">  </v>
      </c>
      <c r="J109" s="162"/>
      <c r="K109" s="144" t="str">
        <f>+IFERROR(VLOOKUP($J109,'11 FORMULAS'!$B$51:$C$53,2,0),"")</f>
        <v/>
      </c>
      <c r="L109" s="144" t="e">
        <f>+IF(J109="Preventivo","Probabilidad",IF(J109="Detectivo","Probabilidad",IF(#REF!="Correctivo","Impacto","")))</f>
        <v>#REF!</v>
      </c>
      <c r="M109" s="145"/>
      <c r="N109" s="144" t="str">
        <f>+IFERROR(VLOOKUP($M109,'11 FORMULAS'!$B$54:$C$55,2,0),"")</f>
        <v/>
      </c>
      <c r="O109" s="146"/>
      <c r="P109" s="146"/>
      <c r="Q109" s="146"/>
      <c r="R109" s="146"/>
      <c r="S109" s="144" t="str">
        <f t="shared" si="5"/>
        <v/>
      </c>
      <c r="T109" s="144" t="str">
        <f>IFERROR(IF(S109&lt;&gt;"",T108*(1-S109),""),"")</f>
        <v/>
      </c>
      <c r="U109" s="144" t="str">
        <f>IFERROR(IF(S109&lt;&gt;"",U108*(1-S109),""),"")</f>
        <v/>
      </c>
      <c r="V109" s="504"/>
    </row>
    <row r="110" spans="1:26" ht="29.45" customHeight="1" x14ac:dyDescent="0.25">
      <c r="A110" s="520" t="str">
        <f>'2 CONTEXTO E IDENTIFICACIÓN'!A26</f>
        <v>R18</v>
      </c>
      <c r="B110" s="523" t="str">
        <f>+'2 CONTEXTO E IDENTIFICACIÓN'!J26</f>
        <v xml:space="preserve"> por a causa de </v>
      </c>
      <c r="C110" s="507" t="str">
        <f>+'3 PROBABIL E IMPACTO INHERENTE'!E26</f>
        <v/>
      </c>
      <c r="D110" s="510" t="str">
        <f>+'3 PROBABIL E IMPACTO INHERENTE'!M26</f>
        <v/>
      </c>
      <c r="E110" s="157">
        <v>1</v>
      </c>
      <c r="F110" s="158"/>
      <c r="G110" s="159"/>
      <c r="H110" s="159"/>
      <c r="I110" s="149" t="str">
        <f t="shared" si="3"/>
        <v xml:space="preserve">  </v>
      </c>
      <c r="J110" s="162"/>
      <c r="K110" s="144" t="str">
        <f>+IFERROR(VLOOKUP($J110,'11 FORMULAS'!$B$51:$C$53,2,0),"")</f>
        <v/>
      </c>
      <c r="L110" s="144" t="e">
        <f>+IF(J110="Preventivo","Probabilidad",IF(J110="Detectivo","Probabilidad",IF(#REF!="Correctivo","Impacto","")))</f>
        <v>#REF!</v>
      </c>
      <c r="M110" s="145"/>
      <c r="N110" s="144" t="str">
        <f>+IFERROR(VLOOKUP($M110,'11 FORMULAS'!$B$54:$C$55,2,0),"")</f>
        <v/>
      </c>
      <c r="O110" s="146"/>
      <c r="P110" s="146"/>
      <c r="Q110" s="146"/>
      <c r="R110" s="146"/>
      <c r="S110" s="144" t="str">
        <f t="shared" si="5"/>
        <v/>
      </c>
      <c r="T110" s="144" t="str">
        <f>IFERROR(IF(S110&lt;&gt;"",C110*(1-S110),""),"")</f>
        <v/>
      </c>
      <c r="U110" s="144" t="str">
        <f>IFERROR(IF(S110&lt;&gt;"",C110*(1-S110),""),"")</f>
        <v/>
      </c>
      <c r="V110" s="501" t="str" cm="1">
        <f t="array" ref="V110">IFERROR(IF(C110&lt;&gt;"",LOOKUP(2,1/(U110:U115&lt;&gt;""),U110:U115),""),"")</f>
        <v/>
      </c>
      <c r="X110" s="152"/>
      <c r="Y110" s="160"/>
      <c r="Z110" s="160"/>
    </row>
    <row r="111" spans="1:26" ht="29.45" customHeight="1" x14ac:dyDescent="0.25">
      <c r="A111" s="526"/>
      <c r="B111" s="527"/>
      <c r="C111" s="517"/>
      <c r="D111" s="518"/>
      <c r="E111" s="140">
        <v>2</v>
      </c>
      <c r="F111" s="169"/>
      <c r="G111" s="170"/>
      <c r="H111" s="170"/>
      <c r="I111" s="149" t="str">
        <f t="shared" si="3"/>
        <v xml:space="preserve">  </v>
      </c>
      <c r="J111" s="162"/>
      <c r="K111" s="144" t="str">
        <f>+IFERROR(VLOOKUP($J111,'11 FORMULAS'!$B$51:$C$53,2,0),"")</f>
        <v/>
      </c>
      <c r="L111" s="144" t="e">
        <f>+IF(J111="Preventivo","Probabilidad",IF(J111="Detectivo","Probabilidad",IF(#REF!="Correctivo","Impacto","")))</f>
        <v>#REF!</v>
      </c>
      <c r="M111" s="145"/>
      <c r="N111" s="144" t="str">
        <f>+IFERROR(VLOOKUP($M111,'11 FORMULAS'!$B$54:$C$55,2,0),"")</f>
        <v/>
      </c>
      <c r="O111" s="146"/>
      <c r="P111" s="146"/>
      <c r="Q111" s="146"/>
      <c r="R111" s="146"/>
      <c r="S111" s="144" t="str">
        <f t="shared" si="5"/>
        <v/>
      </c>
      <c r="T111" s="144" t="str">
        <f>IFERROR(IF(S111&lt;&gt;"",T110*(1-S111),""),"")</f>
        <v/>
      </c>
      <c r="U111" s="144" t="str">
        <f>IFERROR(IF(S111&lt;&gt;"",U110*(1-S111),""),"")</f>
        <v/>
      </c>
      <c r="V111" s="502"/>
      <c r="X111" s="152"/>
      <c r="Y111" s="160"/>
      <c r="Z111" s="160"/>
    </row>
    <row r="112" spans="1:26" ht="29.45" customHeight="1" x14ac:dyDescent="0.25">
      <c r="A112" s="526"/>
      <c r="B112" s="527"/>
      <c r="C112" s="517"/>
      <c r="D112" s="518"/>
      <c r="E112" s="140">
        <v>3</v>
      </c>
      <c r="F112" s="169"/>
      <c r="G112" s="170"/>
      <c r="H112" s="170"/>
      <c r="I112" s="149" t="str">
        <f t="shared" si="3"/>
        <v xml:space="preserve">  </v>
      </c>
      <c r="J112" s="162"/>
      <c r="K112" s="144" t="str">
        <f>+IFERROR(VLOOKUP($J112,'11 FORMULAS'!$B$51:$C$53,2,0),"")</f>
        <v/>
      </c>
      <c r="L112" s="144" t="e">
        <f>+IF(J112="Preventivo","Probabilidad",IF(J112="Detectivo","Probabilidad",IF(#REF!="Correctivo","Impacto","")))</f>
        <v>#REF!</v>
      </c>
      <c r="M112" s="145"/>
      <c r="N112" s="144" t="str">
        <f>+IFERROR(VLOOKUP($M112,'11 FORMULAS'!$B$54:$C$55,2,0),"")</f>
        <v/>
      </c>
      <c r="O112" s="146"/>
      <c r="P112" s="146"/>
      <c r="Q112" s="146"/>
      <c r="R112" s="146"/>
      <c r="S112" s="144" t="str">
        <f t="shared" si="5"/>
        <v/>
      </c>
      <c r="T112" s="144" t="str">
        <f>IFERROR(IF(S112&lt;&gt;"",T111*(1-S112),""),"")</f>
        <v/>
      </c>
      <c r="U112" s="144" t="str">
        <f>IFERROR(IF(S112&lt;&gt;"",U111*(1-S112),""),"")</f>
        <v/>
      </c>
      <c r="V112" s="502"/>
      <c r="X112" s="152"/>
      <c r="Y112" s="160"/>
      <c r="Z112" s="160"/>
    </row>
    <row r="113" spans="1:26" ht="29.45" customHeight="1" x14ac:dyDescent="0.25">
      <c r="A113" s="521"/>
      <c r="B113" s="524"/>
      <c r="C113" s="508"/>
      <c r="D113" s="511"/>
      <c r="E113" s="140">
        <v>4</v>
      </c>
      <c r="F113" s="161"/>
      <c r="G113" s="162"/>
      <c r="H113" s="162"/>
      <c r="I113" s="149" t="str">
        <f t="shared" si="3"/>
        <v xml:space="preserve">  </v>
      </c>
      <c r="J113" s="162"/>
      <c r="K113" s="144" t="str">
        <f>+IFERROR(VLOOKUP($J113,'11 FORMULAS'!$B$51:$C$53,2,0),"")</f>
        <v/>
      </c>
      <c r="L113" s="144" t="e">
        <f>+IF(J113="Preventivo","Probabilidad",IF(J113="Detectivo","Probabilidad",IF(#REF!="Correctivo","Impacto","")))</f>
        <v>#REF!</v>
      </c>
      <c r="M113" s="145"/>
      <c r="N113" s="144" t="str">
        <f>+IFERROR(VLOOKUP($M113,'11 FORMULAS'!$B$54:$C$55,2,0),"")</f>
        <v/>
      </c>
      <c r="O113" s="146"/>
      <c r="P113" s="146"/>
      <c r="Q113" s="146"/>
      <c r="R113" s="146"/>
      <c r="S113" s="144" t="str">
        <f t="shared" si="5"/>
        <v/>
      </c>
      <c r="T113" s="144" t="str">
        <f>IFERROR(IF(S113&lt;&gt;"",T112*(1-S113),""),"")</f>
        <v/>
      </c>
      <c r="U113" s="144" t="str">
        <f>IFERROR(IF(S113&lt;&gt;"",U112*(1-S113),""),"")</f>
        <v/>
      </c>
      <c r="V113" s="503"/>
      <c r="X113" s="152"/>
      <c r="Y113" s="160"/>
      <c r="Z113" s="160"/>
    </row>
    <row r="114" spans="1:26" ht="29.45" customHeight="1" x14ac:dyDescent="0.25">
      <c r="A114" s="521"/>
      <c r="B114" s="524"/>
      <c r="C114" s="508"/>
      <c r="D114" s="511"/>
      <c r="E114" s="140">
        <v>5</v>
      </c>
      <c r="F114" s="161"/>
      <c r="G114" s="162"/>
      <c r="H114" s="162"/>
      <c r="I114" s="149" t="str">
        <f t="shared" si="3"/>
        <v xml:space="preserve">  </v>
      </c>
      <c r="J114" s="162"/>
      <c r="K114" s="144" t="str">
        <f>+IFERROR(VLOOKUP($J114,'11 FORMULAS'!$B$51:$C$53,2,0),"")</f>
        <v/>
      </c>
      <c r="L114" s="144" t="e">
        <f>+IF(J114="Preventivo","Probabilidad",IF(J114="Detectivo","Probabilidad",IF(#REF!="Correctivo","Impacto","")))</f>
        <v>#REF!</v>
      </c>
      <c r="M114" s="145"/>
      <c r="N114" s="144" t="str">
        <f>+IFERROR(VLOOKUP($M114,'11 FORMULAS'!$B$54:$C$55,2,0),"")</f>
        <v/>
      </c>
      <c r="O114" s="146"/>
      <c r="P114" s="146"/>
      <c r="Q114" s="146"/>
      <c r="R114" s="146"/>
      <c r="S114" s="144" t="str">
        <f t="shared" si="5"/>
        <v/>
      </c>
      <c r="T114" s="144" t="str">
        <f>IFERROR(IF(S114&lt;&gt;"",T113*(1-S114),""),"")</f>
        <v/>
      </c>
      <c r="U114" s="144" t="str">
        <f>IFERROR(IF(S114&lt;&gt;"",U113*(1-S114),""),"")</f>
        <v/>
      </c>
      <c r="V114" s="503"/>
      <c r="X114" s="152"/>
      <c r="Y114" s="160"/>
      <c r="Z114" s="160"/>
    </row>
    <row r="115" spans="1:26" ht="29.45" customHeight="1" thickBot="1" x14ac:dyDescent="0.3">
      <c r="A115" s="522"/>
      <c r="B115" s="525"/>
      <c r="C115" s="509"/>
      <c r="D115" s="512"/>
      <c r="E115" s="154">
        <v>6</v>
      </c>
      <c r="F115" s="165"/>
      <c r="G115" s="166"/>
      <c r="H115" s="166"/>
      <c r="I115" s="149" t="str">
        <f t="shared" si="3"/>
        <v xml:space="preserve">  </v>
      </c>
      <c r="J115" s="162"/>
      <c r="K115" s="144" t="str">
        <f>+IFERROR(VLOOKUP($J115,'11 FORMULAS'!$B$51:$C$53,2,0),"")</f>
        <v/>
      </c>
      <c r="L115" s="144" t="e">
        <f>+IF(J115="Preventivo","Probabilidad",IF(J115="Detectivo","Probabilidad",IF(#REF!="Correctivo","Impacto","")))</f>
        <v>#REF!</v>
      </c>
      <c r="M115" s="145"/>
      <c r="N115" s="144" t="str">
        <f>+IFERROR(VLOOKUP($M115,'11 FORMULAS'!$B$54:$C$55,2,0),"")</f>
        <v/>
      </c>
      <c r="O115" s="146"/>
      <c r="P115" s="146"/>
      <c r="Q115" s="146"/>
      <c r="R115" s="146"/>
      <c r="S115" s="144" t="str">
        <f t="shared" si="5"/>
        <v/>
      </c>
      <c r="T115" s="144" t="str">
        <f>IFERROR(IF(S115&lt;&gt;"",T114*(1-S115),""),"")</f>
        <v/>
      </c>
      <c r="U115" s="144" t="str">
        <f>IFERROR(IF(S115&lt;&gt;"",U114*(1-S115),""),"")</f>
        <v/>
      </c>
      <c r="V115" s="504"/>
    </row>
    <row r="116" spans="1:26" ht="29.45" customHeight="1" x14ac:dyDescent="0.25">
      <c r="A116" s="520" t="str">
        <f>'2 CONTEXTO E IDENTIFICACIÓN'!A27</f>
        <v>R19</v>
      </c>
      <c r="B116" s="523" t="str">
        <f>+'2 CONTEXTO E IDENTIFICACIÓN'!J27</f>
        <v xml:space="preserve"> por a causa de </v>
      </c>
      <c r="C116" s="507" t="str">
        <f>+'3 PROBABIL E IMPACTO INHERENTE'!E27</f>
        <v/>
      </c>
      <c r="D116" s="510" t="str">
        <f>+'3 PROBABIL E IMPACTO INHERENTE'!M27</f>
        <v/>
      </c>
      <c r="E116" s="157">
        <v>1</v>
      </c>
      <c r="F116" s="158"/>
      <c r="G116" s="159"/>
      <c r="H116" s="159"/>
      <c r="I116" s="149" t="str">
        <f t="shared" si="3"/>
        <v xml:space="preserve">  </v>
      </c>
      <c r="J116" s="162"/>
      <c r="K116" s="144" t="str">
        <f>+IFERROR(VLOOKUP($J116,'11 FORMULAS'!$B$51:$C$53,2,0),"")</f>
        <v/>
      </c>
      <c r="L116" s="144" t="e">
        <f>+IF(J116="Preventivo","Probabilidad",IF(J116="Detectivo","Probabilidad",IF(#REF!="Correctivo","Impacto","")))</f>
        <v>#REF!</v>
      </c>
      <c r="M116" s="145"/>
      <c r="N116" s="144" t="str">
        <f>+IFERROR(VLOOKUP($M116,'11 FORMULAS'!$B$54:$C$55,2,0),"")</f>
        <v/>
      </c>
      <c r="O116" s="146"/>
      <c r="P116" s="146"/>
      <c r="Q116" s="146"/>
      <c r="R116" s="146"/>
      <c r="S116" s="144" t="str">
        <f t="shared" si="5"/>
        <v/>
      </c>
      <c r="T116" s="144" t="str">
        <f>IFERROR(IF(S116&lt;&gt;"",C116*(1-S116),""),"")</f>
        <v/>
      </c>
      <c r="U116" s="144" t="str">
        <f>IFERROR(IF(S116&lt;&gt;"",C116*(1-S116),""),"")</f>
        <v/>
      </c>
      <c r="V116" s="501" t="str" cm="1">
        <f t="array" ref="V116">IFERROR(IF(C116&lt;&gt;"",LOOKUP(2,1/(U116:U121&lt;&gt;""),U116:U121),""),"")</f>
        <v/>
      </c>
      <c r="X116" s="152"/>
      <c r="Y116" s="160"/>
      <c r="Z116" s="160"/>
    </row>
    <row r="117" spans="1:26" ht="29.45" customHeight="1" x14ac:dyDescent="0.25">
      <c r="A117" s="526"/>
      <c r="B117" s="527"/>
      <c r="C117" s="517"/>
      <c r="D117" s="518"/>
      <c r="E117" s="140">
        <v>2</v>
      </c>
      <c r="F117" s="169"/>
      <c r="G117" s="170"/>
      <c r="H117" s="170"/>
      <c r="I117" s="149" t="str">
        <f t="shared" si="3"/>
        <v xml:space="preserve">  </v>
      </c>
      <c r="J117" s="162"/>
      <c r="K117" s="144" t="str">
        <f>+IFERROR(VLOOKUP($J117,'11 FORMULAS'!$B$51:$C$53,2,0),"")</f>
        <v/>
      </c>
      <c r="L117" s="144" t="e">
        <f>+IF(J117="Preventivo","Probabilidad",IF(J117="Detectivo","Probabilidad",IF(#REF!="Correctivo","Impacto","")))</f>
        <v>#REF!</v>
      </c>
      <c r="M117" s="145"/>
      <c r="N117" s="144" t="str">
        <f>+IFERROR(VLOOKUP($M117,'11 FORMULAS'!$B$54:$C$55,2,0),"")</f>
        <v/>
      </c>
      <c r="O117" s="146"/>
      <c r="P117" s="146"/>
      <c r="Q117" s="146"/>
      <c r="R117" s="146"/>
      <c r="S117" s="144" t="str">
        <f t="shared" si="5"/>
        <v/>
      </c>
      <c r="T117" s="144" t="str">
        <f>IFERROR(IF(S117&lt;&gt;"",T116*(1-S117),""),"")</f>
        <v/>
      </c>
      <c r="U117" s="144" t="str">
        <f>IFERROR(IF(S117&lt;&gt;"",U116*(1-S117),""),"")</f>
        <v/>
      </c>
      <c r="V117" s="502"/>
      <c r="X117" s="152"/>
      <c r="Y117" s="160"/>
      <c r="Z117" s="160"/>
    </row>
    <row r="118" spans="1:26" ht="29.45" customHeight="1" x14ac:dyDescent="0.25">
      <c r="A118" s="526"/>
      <c r="B118" s="527"/>
      <c r="C118" s="517"/>
      <c r="D118" s="518"/>
      <c r="E118" s="140">
        <v>3</v>
      </c>
      <c r="F118" s="169"/>
      <c r="G118" s="170"/>
      <c r="H118" s="170"/>
      <c r="I118" s="149" t="str">
        <f t="shared" si="3"/>
        <v xml:space="preserve">  </v>
      </c>
      <c r="J118" s="162"/>
      <c r="K118" s="144" t="str">
        <f>+IFERROR(VLOOKUP($J118,'11 FORMULAS'!$B$51:$C$53,2,0),"")</f>
        <v/>
      </c>
      <c r="L118" s="144" t="e">
        <f>+IF(J118="Preventivo","Probabilidad",IF(J118="Detectivo","Probabilidad",IF(#REF!="Correctivo","Impacto","")))</f>
        <v>#REF!</v>
      </c>
      <c r="M118" s="145"/>
      <c r="N118" s="144" t="str">
        <f>+IFERROR(VLOOKUP($M118,'11 FORMULAS'!$B$54:$C$55,2,0),"")</f>
        <v/>
      </c>
      <c r="O118" s="146"/>
      <c r="P118" s="146"/>
      <c r="Q118" s="146"/>
      <c r="R118" s="146"/>
      <c r="S118" s="144" t="str">
        <f t="shared" si="5"/>
        <v/>
      </c>
      <c r="T118" s="144" t="str">
        <f>IFERROR(IF(S118&lt;&gt;"",T117*(1-S118),""),"")</f>
        <v/>
      </c>
      <c r="U118" s="144" t="str">
        <f>IFERROR(IF(S118&lt;&gt;"",U117*(1-S118),""),"")</f>
        <v/>
      </c>
      <c r="V118" s="502"/>
      <c r="X118" s="152"/>
      <c r="Y118" s="160"/>
      <c r="Z118" s="160"/>
    </row>
    <row r="119" spans="1:26" ht="29.45" customHeight="1" x14ac:dyDescent="0.25">
      <c r="A119" s="521"/>
      <c r="B119" s="524"/>
      <c r="C119" s="508"/>
      <c r="D119" s="511"/>
      <c r="E119" s="140">
        <v>4</v>
      </c>
      <c r="F119" s="161"/>
      <c r="G119" s="162"/>
      <c r="H119" s="162"/>
      <c r="I119" s="149" t="str">
        <f t="shared" si="3"/>
        <v xml:space="preserve">  </v>
      </c>
      <c r="J119" s="162"/>
      <c r="K119" s="144" t="str">
        <f>+IFERROR(VLOOKUP($J119,'11 FORMULAS'!$B$51:$C$53,2,0),"")</f>
        <v/>
      </c>
      <c r="L119" s="144" t="e">
        <f>+IF(J119="Preventivo","Probabilidad",IF(J119="Detectivo","Probabilidad",IF(#REF!="Correctivo","Impacto","")))</f>
        <v>#REF!</v>
      </c>
      <c r="M119" s="145"/>
      <c r="N119" s="144" t="str">
        <f>+IFERROR(VLOOKUP($M119,'11 FORMULAS'!$B$54:$C$55,2,0),"")</f>
        <v/>
      </c>
      <c r="O119" s="146"/>
      <c r="P119" s="146"/>
      <c r="Q119" s="146"/>
      <c r="R119" s="146"/>
      <c r="S119" s="144" t="str">
        <f t="shared" si="5"/>
        <v/>
      </c>
      <c r="T119" s="144" t="str">
        <f>IFERROR(IF(S119&lt;&gt;"",T118*(1-S119),""),"")</f>
        <v/>
      </c>
      <c r="U119" s="144" t="str">
        <f>IFERROR(IF(S119&lt;&gt;"",U118*(1-S119),""),"")</f>
        <v/>
      </c>
      <c r="V119" s="503"/>
      <c r="X119" s="152"/>
      <c r="Y119" s="160"/>
      <c r="Z119" s="160"/>
    </row>
    <row r="120" spans="1:26" ht="29.45" customHeight="1" x14ac:dyDescent="0.25">
      <c r="A120" s="521"/>
      <c r="B120" s="524"/>
      <c r="C120" s="508"/>
      <c r="D120" s="511"/>
      <c r="E120" s="140">
        <v>5</v>
      </c>
      <c r="F120" s="161"/>
      <c r="G120" s="162"/>
      <c r="H120" s="162"/>
      <c r="I120" s="149" t="str">
        <f t="shared" si="3"/>
        <v xml:space="preserve">  </v>
      </c>
      <c r="J120" s="162"/>
      <c r="K120" s="144" t="str">
        <f>+IFERROR(VLOOKUP($J120,'11 FORMULAS'!$B$51:$C$53,2,0),"")</f>
        <v/>
      </c>
      <c r="L120" s="144" t="e">
        <f>+IF(J120="Preventivo","Probabilidad",IF(J120="Detectivo","Probabilidad",IF(#REF!="Correctivo","Impacto","")))</f>
        <v>#REF!</v>
      </c>
      <c r="M120" s="145"/>
      <c r="N120" s="144" t="str">
        <f>+IFERROR(VLOOKUP($M120,'11 FORMULAS'!$B$54:$C$55,2,0),"")</f>
        <v/>
      </c>
      <c r="O120" s="146"/>
      <c r="P120" s="146"/>
      <c r="Q120" s="146"/>
      <c r="R120" s="146"/>
      <c r="S120" s="144" t="str">
        <f t="shared" si="5"/>
        <v/>
      </c>
      <c r="T120" s="144" t="str">
        <f>IFERROR(IF(S120&lt;&gt;"",T119*(1-S120),""),"")</f>
        <v/>
      </c>
      <c r="U120" s="144" t="str">
        <f>IFERROR(IF(S120&lt;&gt;"",U119*(1-S120),""),"")</f>
        <v/>
      </c>
      <c r="V120" s="503"/>
      <c r="X120" s="152"/>
      <c r="Y120" s="160"/>
      <c r="Z120" s="160"/>
    </row>
    <row r="121" spans="1:26" ht="29.45" customHeight="1" thickBot="1" x14ac:dyDescent="0.3">
      <c r="A121" s="522"/>
      <c r="B121" s="525"/>
      <c r="C121" s="509"/>
      <c r="D121" s="512"/>
      <c r="E121" s="154">
        <v>6</v>
      </c>
      <c r="F121" s="165"/>
      <c r="G121" s="166"/>
      <c r="H121" s="166"/>
      <c r="I121" s="149" t="str">
        <f t="shared" si="3"/>
        <v xml:space="preserve">  </v>
      </c>
      <c r="J121" s="162"/>
      <c r="K121" s="144" t="str">
        <f>+IFERROR(VLOOKUP($J121,'11 FORMULAS'!$B$51:$C$53,2,0),"")</f>
        <v/>
      </c>
      <c r="L121" s="144" t="e">
        <f>+IF(J121="Preventivo","Probabilidad",IF(J121="Detectivo","Probabilidad",IF(#REF!="Correctivo","Impacto","")))</f>
        <v>#REF!</v>
      </c>
      <c r="M121" s="145"/>
      <c r="N121" s="144" t="str">
        <f>+IFERROR(VLOOKUP($M121,'11 FORMULAS'!$B$54:$C$55,2,0),"")</f>
        <v/>
      </c>
      <c r="O121" s="146"/>
      <c r="P121" s="146"/>
      <c r="Q121" s="146"/>
      <c r="R121" s="146"/>
      <c r="S121" s="144" t="str">
        <f t="shared" si="5"/>
        <v/>
      </c>
      <c r="T121" s="144" t="str">
        <f>IFERROR(IF(S121&lt;&gt;"",T120*(1-S121),""),"")</f>
        <v/>
      </c>
      <c r="U121" s="144" t="str">
        <f>IFERROR(IF(S121&lt;&gt;"",U120*(1-S121),""),"")</f>
        <v/>
      </c>
      <c r="V121" s="504"/>
    </row>
    <row r="122" spans="1:26" ht="29.45" customHeight="1" x14ac:dyDescent="0.25">
      <c r="A122" s="520" t="str">
        <f>'2 CONTEXTO E IDENTIFICACIÓN'!A28</f>
        <v>R20</v>
      </c>
      <c r="B122" s="523" t="str">
        <f>+'2 CONTEXTO E IDENTIFICACIÓN'!J28</f>
        <v xml:space="preserve"> por a causa de </v>
      </c>
      <c r="C122" s="507" t="str">
        <f>+'3 PROBABIL E IMPACTO INHERENTE'!E28</f>
        <v/>
      </c>
      <c r="D122" s="510" t="str">
        <f>+'3 PROBABIL E IMPACTO INHERENTE'!M28</f>
        <v/>
      </c>
      <c r="E122" s="157">
        <v>1</v>
      </c>
      <c r="F122" s="158"/>
      <c r="G122" s="159"/>
      <c r="H122" s="159"/>
      <c r="I122" s="149" t="str">
        <f t="shared" si="3"/>
        <v xml:space="preserve">  </v>
      </c>
      <c r="J122" s="162"/>
      <c r="K122" s="144" t="str">
        <f>+IFERROR(VLOOKUP($J122,'11 FORMULAS'!$B$51:$C$53,2,0),"")</f>
        <v/>
      </c>
      <c r="L122" s="144" t="e">
        <f>+IF(J122="Preventivo","Probabilidad",IF(J122="Detectivo","Probabilidad",IF(#REF!="Correctivo","Impacto","")))</f>
        <v>#REF!</v>
      </c>
      <c r="M122" s="145"/>
      <c r="N122" s="144" t="str">
        <f>+IFERROR(VLOOKUP($M122,'11 FORMULAS'!$B$54:$C$55,2,0),"")</f>
        <v/>
      </c>
      <c r="O122" s="146"/>
      <c r="P122" s="146"/>
      <c r="Q122" s="146"/>
      <c r="R122" s="146"/>
      <c r="S122" s="144" t="str">
        <f t="shared" si="5"/>
        <v/>
      </c>
      <c r="T122" s="144" t="str">
        <f>IFERROR(IF(S122&lt;&gt;"",C122*(1-S122),""),"")</f>
        <v/>
      </c>
      <c r="U122" s="144" t="str">
        <f>IFERROR(IF(S122&lt;&gt;"",C122*(1-S122),""),"")</f>
        <v/>
      </c>
      <c r="V122" s="501" t="str" cm="1">
        <f t="array" ref="V122">IFERROR(IF(C122&lt;&gt;"",LOOKUP(2,1/(U122:U127&lt;&gt;""),U122:U127),""),"")</f>
        <v/>
      </c>
      <c r="X122" s="152"/>
      <c r="Y122" s="160"/>
      <c r="Z122" s="160"/>
    </row>
    <row r="123" spans="1:26" ht="29.45" customHeight="1" x14ac:dyDescent="0.25">
      <c r="A123" s="526"/>
      <c r="B123" s="527"/>
      <c r="C123" s="517"/>
      <c r="D123" s="518"/>
      <c r="E123" s="140">
        <v>2</v>
      </c>
      <c r="F123" s="169"/>
      <c r="G123" s="170"/>
      <c r="H123" s="170"/>
      <c r="I123" s="149" t="str">
        <f t="shared" si="3"/>
        <v xml:space="preserve">  </v>
      </c>
      <c r="J123" s="162"/>
      <c r="K123" s="144" t="str">
        <f>+IFERROR(VLOOKUP($J123,'11 FORMULAS'!$B$51:$C$53,2,0),"")</f>
        <v/>
      </c>
      <c r="L123" s="144" t="e">
        <f>+IF(J123="Preventivo","Probabilidad",IF(J123="Detectivo","Probabilidad",IF(#REF!="Correctivo","Impacto","")))</f>
        <v>#REF!</v>
      </c>
      <c r="M123" s="145"/>
      <c r="N123" s="144" t="str">
        <f>+IFERROR(VLOOKUP($M123,'11 FORMULAS'!$B$54:$C$55,2,0),"")</f>
        <v/>
      </c>
      <c r="O123" s="146"/>
      <c r="P123" s="146"/>
      <c r="Q123" s="146"/>
      <c r="R123" s="146"/>
      <c r="S123" s="144" t="str">
        <f t="shared" si="5"/>
        <v/>
      </c>
      <c r="T123" s="144" t="str">
        <f>IFERROR(IF(S123&lt;&gt;"",T122*(1-S123),""),"")</f>
        <v/>
      </c>
      <c r="U123" s="144" t="str">
        <f>IFERROR(IF(S123&lt;&gt;"",U122*(1-S123),""),"")</f>
        <v/>
      </c>
      <c r="V123" s="502"/>
      <c r="X123" s="152"/>
      <c r="Y123" s="160"/>
      <c r="Z123" s="160"/>
    </row>
    <row r="124" spans="1:26" ht="29.45" customHeight="1" x14ac:dyDescent="0.25">
      <c r="A124" s="526"/>
      <c r="B124" s="527"/>
      <c r="C124" s="517"/>
      <c r="D124" s="518"/>
      <c r="E124" s="140">
        <v>3</v>
      </c>
      <c r="F124" s="169"/>
      <c r="G124" s="170"/>
      <c r="H124" s="170"/>
      <c r="I124" s="149" t="str">
        <f t="shared" si="3"/>
        <v xml:space="preserve">  </v>
      </c>
      <c r="J124" s="162"/>
      <c r="K124" s="144" t="str">
        <f>+IFERROR(VLOOKUP($J124,'11 FORMULAS'!$B$51:$C$53,2,0),"")</f>
        <v/>
      </c>
      <c r="L124" s="144" t="e">
        <f>+IF(J124="Preventivo","Probabilidad",IF(J124="Detectivo","Probabilidad",IF(#REF!="Correctivo","Impacto","")))</f>
        <v>#REF!</v>
      </c>
      <c r="M124" s="145"/>
      <c r="N124" s="144" t="str">
        <f>+IFERROR(VLOOKUP($M124,'11 FORMULAS'!$B$54:$C$55,2,0),"")</f>
        <v/>
      </c>
      <c r="O124" s="146"/>
      <c r="P124" s="146"/>
      <c r="Q124" s="146"/>
      <c r="R124" s="146"/>
      <c r="S124" s="144" t="str">
        <f t="shared" si="5"/>
        <v/>
      </c>
      <c r="T124" s="144" t="str">
        <f>IFERROR(IF(S124&lt;&gt;"",T123*(1-S124),""),"")</f>
        <v/>
      </c>
      <c r="U124" s="144" t="str">
        <f>IFERROR(IF(S124&lt;&gt;"",U123*(1-S124),""),"")</f>
        <v/>
      </c>
      <c r="V124" s="502"/>
      <c r="X124" s="152"/>
      <c r="Y124" s="160"/>
      <c r="Z124" s="160"/>
    </row>
    <row r="125" spans="1:26" ht="29.45" customHeight="1" x14ac:dyDescent="0.25">
      <c r="A125" s="521"/>
      <c r="B125" s="524"/>
      <c r="C125" s="508"/>
      <c r="D125" s="511"/>
      <c r="E125" s="140">
        <v>4</v>
      </c>
      <c r="F125" s="161"/>
      <c r="G125" s="162"/>
      <c r="H125" s="162"/>
      <c r="I125" s="149" t="str">
        <f t="shared" si="3"/>
        <v xml:space="preserve">  </v>
      </c>
      <c r="J125" s="162"/>
      <c r="K125" s="144" t="str">
        <f>+IFERROR(VLOOKUP($J125,'11 FORMULAS'!$B$51:$C$53,2,0),"")</f>
        <v/>
      </c>
      <c r="L125" s="144" t="e">
        <f>+IF(J125="Preventivo","Probabilidad",IF(J125="Detectivo","Probabilidad",IF(#REF!="Correctivo","Impacto","")))</f>
        <v>#REF!</v>
      </c>
      <c r="M125" s="145"/>
      <c r="N125" s="144" t="str">
        <f>+IFERROR(VLOOKUP($M125,'11 FORMULAS'!$B$54:$C$55,2,0),"")</f>
        <v/>
      </c>
      <c r="O125" s="146"/>
      <c r="P125" s="146"/>
      <c r="Q125" s="146"/>
      <c r="R125" s="146"/>
      <c r="S125" s="144" t="str">
        <f t="shared" si="5"/>
        <v/>
      </c>
      <c r="T125" s="144" t="str">
        <f>IFERROR(IF(S125&lt;&gt;"",T124*(1-S125),""),"")</f>
        <v/>
      </c>
      <c r="U125" s="144" t="str">
        <f>IFERROR(IF(S125&lt;&gt;"",U124*(1-S125),""),"")</f>
        <v/>
      </c>
      <c r="V125" s="503"/>
      <c r="X125" s="152"/>
      <c r="Y125" s="160"/>
      <c r="Z125" s="160"/>
    </row>
    <row r="126" spans="1:26" ht="29.45" customHeight="1" x14ac:dyDescent="0.25">
      <c r="A126" s="521"/>
      <c r="B126" s="524"/>
      <c r="C126" s="508"/>
      <c r="D126" s="511"/>
      <c r="E126" s="140">
        <v>5</v>
      </c>
      <c r="F126" s="161"/>
      <c r="G126" s="162"/>
      <c r="H126" s="162"/>
      <c r="I126" s="149" t="str">
        <f t="shared" si="3"/>
        <v xml:space="preserve">  </v>
      </c>
      <c r="J126" s="162"/>
      <c r="K126" s="144" t="str">
        <f>+IFERROR(VLOOKUP($J126,'11 FORMULAS'!$B$51:$C$53,2,0),"")</f>
        <v/>
      </c>
      <c r="L126" s="144" t="e">
        <f>+IF(J126="Preventivo","Probabilidad",IF(J126="Detectivo","Probabilidad",IF(#REF!="Correctivo","Impacto","")))</f>
        <v>#REF!</v>
      </c>
      <c r="M126" s="145"/>
      <c r="N126" s="144" t="str">
        <f>+IFERROR(VLOOKUP($M126,'11 FORMULAS'!$B$54:$C$55,2,0),"")</f>
        <v/>
      </c>
      <c r="O126" s="146"/>
      <c r="P126" s="146"/>
      <c r="Q126" s="146"/>
      <c r="R126" s="146"/>
      <c r="S126" s="144" t="str">
        <f t="shared" si="5"/>
        <v/>
      </c>
      <c r="T126" s="144" t="str">
        <f>IFERROR(IF(S126&lt;&gt;"",T125*(1-S126),""),"")</f>
        <v/>
      </c>
      <c r="U126" s="144" t="str">
        <f>IFERROR(IF(S126&lt;&gt;"",U125*(1-S126),""),"")</f>
        <v/>
      </c>
      <c r="V126" s="503"/>
      <c r="X126" s="152"/>
      <c r="Y126" s="160"/>
      <c r="Z126" s="160"/>
    </row>
    <row r="127" spans="1:26" ht="29.45" customHeight="1" thickBot="1" x14ac:dyDescent="0.3">
      <c r="A127" s="522"/>
      <c r="B127" s="525"/>
      <c r="C127" s="509"/>
      <c r="D127" s="512"/>
      <c r="E127" s="154">
        <v>6</v>
      </c>
      <c r="F127" s="165"/>
      <c r="G127" s="166"/>
      <c r="H127" s="166"/>
      <c r="I127" s="149" t="str">
        <f t="shared" si="3"/>
        <v xml:space="preserve">  </v>
      </c>
      <c r="J127" s="162"/>
      <c r="K127" s="144" t="str">
        <f>+IFERROR(VLOOKUP($J127,'11 FORMULAS'!$B$51:$C$53,2,0),"")</f>
        <v/>
      </c>
      <c r="L127" s="144" t="e">
        <f>+IF(J127="Preventivo","Probabilidad",IF(J127="Detectivo","Probabilidad",IF(#REF!="Correctivo","Impacto","")))</f>
        <v>#REF!</v>
      </c>
      <c r="M127" s="145"/>
      <c r="N127" s="144" t="str">
        <f>+IFERROR(VLOOKUP($M127,'11 FORMULAS'!$B$54:$C$55,2,0),"")</f>
        <v/>
      </c>
      <c r="O127" s="146"/>
      <c r="P127" s="146"/>
      <c r="Q127" s="146"/>
      <c r="R127" s="146"/>
      <c r="S127" s="144" t="str">
        <f t="shared" si="5"/>
        <v/>
      </c>
      <c r="T127" s="144" t="str">
        <f>IFERROR(IF(S127&lt;&gt;"",T126*(1-S127),""),"")</f>
        <v/>
      </c>
      <c r="U127" s="144" t="str">
        <f>IFERROR(IF(S127&lt;&gt;"",U126*(1-S127),""),"")</f>
        <v/>
      </c>
      <c r="V127" s="504"/>
    </row>
    <row r="128" spans="1:26" x14ac:dyDescent="0.25">
      <c r="T128" s="171" t="str">
        <f>IF($J128="Preventivo",($C128*$S128),IF($J128="Detectivo",($C128*$S128),""))</f>
        <v/>
      </c>
    </row>
  </sheetData>
  <sheetProtection formatCells="0" formatColumns="0" formatRows="0" sort="0" autoFilter="0" pivotTables="0"/>
  <autoFilter ref="A7:W127" xr:uid="{00000000-0009-0000-0000-000005000000}"/>
  <dataConsolidate/>
  <mergeCells count="118">
    <mergeCell ref="A1:V1"/>
    <mergeCell ref="A2:C2"/>
    <mergeCell ref="A6:A7"/>
    <mergeCell ref="B6:B7"/>
    <mergeCell ref="E6:E7"/>
    <mergeCell ref="O6:R6"/>
    <mergeCell ref="T4:U6"/>
    <mergeCell ref="S4:S6"/>
    <mergeCell ref="C6:C7"/>
    <mergeCell ref="D6:D7"/>
    <mergeCell ref="J4:R5"/>
    <mergeCell ref="A5:I5"/>
    <mergeCell ref="A8:A13"/>
    <mergeCell ref="B8:B13"/>
    <mergeCell ref="A26:A31"/>
    <mergeCell ref="B26:B31"/>
    <mergeCell ref="C26:C31"/>
    <mergeCell ref="D26:D31"/>
    <mergeCell ref="A14:A19"/>
    <mergeCell ref="B14:B19"/>
    <mergeCell ref="C8:C13"/>
    <mergeCell ref="D8:D13"/>
    <mergeCell ref="A20:A25"/>
    <mergeCell ref="B20:B25"/>
    <mergeCell ref="C20:C25"/>
    <mergeCell ref="D20:D25"/>
    <mergeCell ref="A56:A61"/>
    <mergeCell ref="B56:B61"/>
    <mergeCell ref="C56:C61"/>
    <mergeCell ref="D56:D61"/>
    <mergeCell ref="J6:N6"/>
    <mergeCell ref="A62:A67"/>
    <mergeCell ref="B62:B67"/>
    <mergeCell ref="C62:C67"/>
    <mergeCell ref="D62:D67"/>
    <mergeCell ref="A44:A49"/>
    <mergeCell ref="B44:B49"/>
    <mergeCell ref="C44:C49"/>
    <mergeCell ref="D44:D49"/>
    <mergeCell ref="A50:A55"/>
    <mergeCell ref="B50:B55"/>
    <mergeCell ref="C50:C55"/>
    <mergeCell ref="D50:D55"/>
    <mergeCell ref="F6:I6"/>
    <mergeCell ref="A38:A43"/>
    <mergeCell ref="B38:B43"/>
    <mergeCell ref="C38:C43"/>
    <mergeCell ref="D38:D43"/>
    <mergeCell ref="A32:A37"/>
    <mergeCell ref="B32:B37"/>
    <mergeCell ref="A98:A103"/>
    <mergeCell ref="B98:B103"/>
    <mergeCell ref="C98:C103"/>
    <mergeCell ref="D98:D103"/>
    <mergeCell ref="A122:A127"/>
    <mergeCell ref="B122:B127"/>
    <mergeCell ref="C122:C127"/>
    <mergeCell ref="D122:D127"/>
    <mergeCell ref="A104:A109"/>
    <mergeCell ref="B104:B109"/>
    <mergeCell ref="C104:C109"/>
    <mergeCell ref="D104:D109"/>
    <mergeCell ref="A110:A115"/>
    <mergeCell ref="B110:B115"/>
    <mergeCell ref="C110:C115"/>
    <mergeCell ref="D110:D115"/>
    <mergeCell ref="A116:A121"/>
    <mergeCell ref="B116:B121"/>
    <mergeCell ref="C116:C121"/>
    <mergeCell ref="D116:D121"/>
    <mergeCell ref="X4:Z4"/>
    <mergeCell ref="V20:V25"/>
    <mergeCell ref="V26:V31"/>
    <mergeCell ref="V8:V13"/>
    <mergeCell ref="V14:V19"/>
    <mergeCell ref="V4:V6"/>
    <mergeCell ref="A92:A97"/>
    <mergeCell ref="B92:B97"/>
    <mergeCell ref="C92:C97"/>
    <mergeCell ref="D92:D97"/>
    <mergeCell ref="D80:D85"/>
    <mergeCell ref="A86:A91"/>
    <mergeCell ref="B86:B91"/>
    <mergeCell ref="C86:C91"/>
    <mergeCell ref="D86:D91"/>
    <mergeCell ref="A80:A85"/>
    <mergeCell ref="B80:B85"/>
    <mergeCell ref="C80:C85"/>
    <mergeCell ref="A68:A73"/>
    <mergeCell ref="B68:B73"/>
    <mergeCell ref="C68:C73"/>
    <mergeCell ref="D68:D73"/>
    <mergeCell ref="A74:A79"/>
    <mergeCell ref="B74:B79"/>
    <mergeCell ref="V122:V127"/>
    <mergeCell ref="B3:D3"/>
    <mergeCell ref="B4:D4"/>
    <mergeCell ref="V104:V109"/>
    <mergeCell ref="V110:V115"/>
    <mergeCell ref="V116:V121"/>
    <mergeCell ref="V86:V91"/>
    <mergeCell ref="V92:V97"/>
    <mergeCell ref="V98:V103"/>
    <mergeCell ref="V68:V73"/>
    <mergeCell ref="V74:V79"/>
    <mergeCell ref="V80:V85"/>
    <mergeCell ref="V50:V55"/>
    <mergeCell ref="V56:V61"/>
    <mergeCell ref="V62:V67"/>
    <mergeCell ref="V32:V37"/>
    <mergeCell ref="V38:V43"/>
    <mergeCell ref="V44:V49"/>
    <mergeCell ref="C74:C79"/>
    <mergeCell ref="D74:D79"/>
    <mergeCell ref="C14:C19"/>
    <mergeCell ref="D14:D19"/>
    <mergeCell ref="C32:C37"/>
    <mergeCell ref="D32:D37"/>
  </mergeCells>
  <phoneticPr fontId="0" type="noConversion"/>
  <conditionalFormatting sqref="C8:D8 V8 C14:D14 V14 C20:D20 V20 C26:D26 V26 C32:D34 V32:V34 C38:D40 V38:V40 C44:D44 V44 C50:D50 V50 C56:D56 V56 C62:D62 V62 C68:D70 V68:V70 C74:D74 V74 C80:D80 V80 C86:D86 V86 C92:D92 V92 C98:D98 V98 C104:D106 V104:V106 C110:D112 V110:V112 C116:D118 V116:V118 C122:D124 V122:V124">
    <cfRule type="cellIs" dxfId="41" priority="269" operator="between">
      <formula>$Y$6</formula>
      <formula>$Z$6</formula>
    </cfRule>
    <cfRule type="cellIs" dxfId="40" priority="270" operator="between">
      <formula>$Y$7</formula>
      <formula>$Z$7</formula>
    </cfRule>
    <cfRule type="cellIs" dxfId="39" priority="271" operator="between">
      <formula>$Y$8</formula>
      <formula>$Z$8</formula>
    </cfRule>
    <cfRule type="cellIs" dxfId="38" priority="272" operator="between">
      <formula>$Y$9</formula>
      <formula>$Z$9</formula>
    </cfRule>
    <cfRule type="cellIs" dxfId="37" priority="273"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colBreaks count="1" manualBreakCount="1">
    <brk id="9" max="92" man="1"/>
  </colBreaks>
  <drawing r:id="rId2"/>
  <legacyDrawing r:id="rId3"/>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31E2F28A-191C-454D-B7A7-3F97955A9C60}">
          <x14:formula1>
            <xm:f>'11 FORMULAS'!$B$54:$B$55</xm:f>
          </x14:formula1>
          <xm:sqref>M8:M127</xm:sqref>
        </x14:dataValidation>
        <x14:dataValidation type="list" allowBlank="1" showInputMessage="1" showErrorMessage="1" xr:uid="{C188ECD5-EAC7-4A49-9E3C-B4A5CA1A1D14}">
          <x14:formula1>
            <xm:f>'11 FORMULAS'!$B$60:$B$63</xm:f>
          </x14:formula1>
          <xm:sqref>O8:O127</xm:sqref>
        </x14:dataValidation>
        <x14:dataValidation type="list" allowBlank="1" showInputMessage="1" showErrorMessage="1" xr:uid="{7E62B212-EA54-4891-A055-317355C45970}">
          <x14:formula1>
            <xm:f>'11 FORMULAS'!$B$70:$B$72</xm:f>
          </x14:formula1>
          <xm:sqref>Q8:Q127</xm:sqref>
        </x14:dataValidation>
        <x14:dataValidation type="list" allowBlank="1" showInputMessage="1" showErrorMessage="1" xr:uid="{C4C4565C-2548-4172-B2F7-7BD649DFE406}">
          <x14:formula1>
            <xm:f>'11 FORMULAS'!$B$73:$B$75</xm:f>
          </x14:formula1>
          <xm:sqref>R8:R127</xm:sqref>
        </x14:dataValidation>
        <x14:dataValidation type="list" allowBlank="1" showInputMessage="1" showErrorMessage="1" xr:uid="{DEAEFC91-9745-43BA-9C25-0A9FDC25EA01}">
          <x14:formula1>
            <xm:f>'11 FORMULAS'!$B$64:$B$69</xm:f>
          </x14:formula1>
          <xm:sqref>P8:P127</xm:sqref>
        </x14:dataValidation>
        <x14:dataValidation type="list" allowBlank="1" showInputMessage="1" showErrorMessage="1" xr:uid="{954D3026-4783-408C-803F-9777EC42C3D1}">
          <x14:formula1>
            <xm:f>'11 FORMULAS'!$B$51:$B$52</xm:f>
          </x14:formula1>
          <xm:sqref>J8:J127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C5E6-1D06-4EB9-825A-F308ABAAAE66}">
  <dimension ref="A1:Z127"/>
  <sheetViews>
    <sheetView showGridLines="0" topLeftCell="C1" zoomScale="80" zoomScaleNormal="80" zoomScaleSheetLayoutView="85" workbookViewId="0">
      <selection activeCell="V14" sqref="V14:V19"/>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4.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1" width="12.140625" style="171" customWidth="1"/>
    <col min="12" max="12" width="18.5703125" style="171" customWidth="1"/>
    <col min="13" max="13" width="19.42578125" style="114" bestFit="1" customWidth="1"/>
    <col min="14" max="14" width="18.28515625" style="171" customWidth="1"/>
    <col min="15" max="15" width="18.85546875" style="171" customWidth="1"/>
    <col min="16" max="16" width="16.42578125" style="171" bestFit="1" customWidth="1"/>
    <col min="17" max="17" width="14.42578125" style="171" customWidth="1"/>
    <col min="18" max="18" width="13" style="171" customWidth="1"/>
    <col min="19" max="21" width="13.42578125" style="171" customWidth="1"/>
    <col min="22" max="22" width="63.140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73.5" customHeight="1" x14ac:dyDescent="0.25">
      <c r="A1" s="462" t="str">
        <f>+'2 CONTEXTO E IDENTIFICACIÓN'!A1</f>
        <v>FORMATO MAPA DE RIESGOS
PROCESO: DIRECCIONAMIENTO ESTRATÉGICO
Versión: 01 Fecha: 04/03/2026 Código:  DET-F-52</v>
      </c>
      <c r="B1" s="463"/>
      <c r="C1" s="463"/>
      <c r="D1" s="463"/>
      <c r="E1" s="463"/>
      <c r="F1" s="463"/>
      <c r="G1" s="463"/>
      <c r="H1" s="463"/>
      <c r="I1" s="463"/>
      <c r="J1" s="463"/>
      <c r="K1" s="463"/>
      <c r="L1" s="463"/>
      <c r="M1" s="463"/>
      <c r="N1" s="463"/>
      <c r="O1" s="463"/>
      <c r="P1" s="463"/>
      <c r="Q1" s="463"/>
      <c r="R1" s="463"/>
      <c r="S1" s="463"/>
      <c r="T1" s="463"/>
      <c r="U1" s="463"/>
      <c r="V1" s="463"/>
      <c r="W1" s="463"/>
      <c r="X1" s="463"/>
      <c r="Y1" s="463"/>
      <c r="Z1" s="463"/>
    </row>
    <row r="2" spans="1:26" s="108" customFormat="1" ht="45" customHeight="1" x14ac:dyDescent="0.2">
      <c r="A2" s="464" t="str">
        <f>+'2 CONTEXTO E IDENTIFICACIÓN'!A2</f>
        <v>VERSIÓN:</v>
      </c>
      <c r="B2" s="465"/>
      <c r="C2" s="466"/>
      <c r="D2" s="109">
        <f>'2 CONTEXTO E IDENTIFICACIÓN'!B2</f>
        <v>1</v>
      </c>
      <c r="L2" s="110"/>
      <c r="M2" s="111"/>
      <c r="N2" s="110"/>
      <c r="O2" s="110"/>
      <c r="P2" s="110"/>
      <c r="Q2" s="110"/>
      <c r="R2" s="110"/>
      <c r="S2" s="112"/>
      <c r="T2" s="112"/>
      <c r="U2" s="112"/>
      <c r="V2" s="113"/>
      <c r="W2" s="114"/>
      <c r="X2" s="115"/>
      <c r="Y2" s="115"/>
      <c r="Z2" s="115"/>
    </row>
    <row r="3" spans="1:26" s="108" customFormat="1" ht="26.25" thickBot="1" x14ac:dyDescent="0.25">
      <c r="A3" s="116" t="s">
        <v>47</v>
      </c>
      <c r="B3" s="474" t="str">
        <f>'2 CONTEXTO E IDENTIFICACIÓN'!B4</f>
        <v>Ministerio de Vivienda, Ciudad y Territorio</v>
      </c>
      <c r="C3" s="474"/>
      <c r="D3" s="474"/>
      <c r="E3" s="117"/>
      <c r="G3" s="118" t="str">
        <f>+'2 CONTEXTO E IDENTIFICACIÓN'!$I$4</f>
        <v>Elaboración o Actualización:</v>
      </c>
      <c r="H3" s="119" t="str">
        <f>'2 CONTEXTO E IDENTIFICACIÓN'!J4</f>
        <v>17 de marzo de 2026</v>
      </c>
      <c r="I3" s="120"/>
      <c r="J3" s="121"/>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505" t="str">
        <f>'2 CONTEXTO E IDENTIFICACIÓN'!F4</f>
        <v>Gestión de comunicaciones internas y externas</v>
      </c>
      <c r="C4" s="506"/>
      <c r="D4" s="506"/>
      <c r="E4" s="125" t="s">
        <v>265</v>
      </c>
      <c r="G4" s="127" t="str">
        <f>+'2 CONTEXTO E IDENTIFICACIÓN'!$E$5</f>
        <v xml:space="preserve">Vigencia: </v>
      </c>
      <c r="H4" s="128">
        <f>'2 CONTEXTO E IDENTIFICACIÓN'!G5</f>
        <v>46143</v>
      </c>
      <c r="I4" s="129" t="s">
        <v>52</v>
      </c>
      <c r="J4" s="542" t="s">
        <v>320</v>
      </c>
      <c r="K4" s="543"/>
      <c r="L4" s="543"/>
      <c r="M4" s="543"/>
      <c r="N4" s="543"/>
      <c r="O4" s="543"/>
      <c r="P4" s="543"/>
      <c r="Q4" s="543"/>
      <c r="R4" s="544"/>
      <c r="S4" s="553" t="s">
        <v>267</v>
      </c>
      <c r="T4" s="539" t="s">
        <v>304</v>
      </c>
      <c r="U4" s="553"/>
      <c r="V4" s="536" t="s">
        <v>316</v>
      </c>
      <c r="W4" s="114"/>
      <c r="X4" s="556" t="s">
        <v>268</v>
      </c>
      <c r="Y4" s="557"/>
      <c r="Z4" s="558"/>
    </row>
    <row r="5" spans="1:26" s="126" customFormat="1" ht="33" customHeight="1" x14ac:dyDescent="0.25">
      <c r="A5" s="548" t="s">
        <v>266</v>
      </c>
      <c r="B5" s="549"/>
      <c r="C5" s="549"/>
      <c r="D5" s="549"/>
      <c r="E5" s="549"/>
      <c r="F5" s="549"/>
      <c r="G5" s="549"/>
      <c r="H5" s="549"/>
      <c r="I5" s="550"/>
      <c r="J5" s="545"/>
      <c r="K5" s="546"/>
      <c r="L5" s="546"/>
      <c r="M5" s="546"/>
      <c r="N5" s="546"/>
      <c r="O5" s="546"/>
      <c r="P5" s="546"/>
      <c r="Q5" s="546"/>
      <c r="R5" s="547"/>
      <c r="S5" s="554"/>
      <c r="T5" s="540"/>
      <c r="U5" s="554"/>
      <c r="V5" s="559"/>
      <c r="W5" s="114"/>
      <c r="X5" s="131" t="s">
        <v>224</v>
      </c>
      <c r="Y5" s="132" t="s">
        <v>270</v>
      </c>
      <c r="Z5" s="133" t="s">
        <v>271</v>
      </c>
    </row>
    <row r="6" spans="1:26" ht="29.25" customHeight="1" x14ac:dyDescent="0.25">
      <c r="A6" s="519" t="s">
        <v>218</v>
      </c>
      <c r="B6" s="519" t="s">
        <v>219</v>
      </c>
      <c r="C6" s="519" t="s">
        <v>272</v>
      </c>
      <c r="D6" s="519" t="s">
        <v>273</v>
      </c>
      <c r="E6" s="533" t="s">
        <v>274</v>
      </c>
      <c r="F6" s="531" t="s">
        <v>30</v>
      </c>
      <c r="G6" s="532"/>
      <c r="H6" s="532"/>
      <c r="I6" s="533"/>
      <c r="J6" s="529" t="s">
        <v>317</v>
      </c>
      <c r="K6" s="529"/>
      <c r="L6" s="529"/>
      <c r="M6" s="529"/>
      <c r="N6" s="530"/>
      <c r="O6" s="528" t="s">
        <v>319</v>
      </c>
      <c r="P6" s="529"/>
      <c r="Q6" s="529"/>
      <c r="R6" s="530"/>
      <c r="S6" s="555"/>
      <c r="T6" s="541"/>
      <c r="U6" s="555"/>
      <c r="V6" s="560"/>
      <c r="X6" s="135" t="s">
        <v>233</v>
      </c>
      <c r="Y6" s="136">
        <v>0.01</v>
      </c>
      <c r="Z6" s="137">
        <v>0.2</v>
      </c>
    </row>
    <row r="7" spans="1:26" ht="72" thickBot="1" x14ac:dyDescent="0.3">
      <c r="A7" s="536"/>
      <c r="B7" s="536"/>
      <c r="C7" s="536"/>
      <c r="D7" s="536"/>
      <c r="E7" s="537"/>
      <c r="F7" s="124" t="s">
        <v>275</v>
      </c>
      <c r="G7" s="130" t="s">
        <v>276</v>
      </c>
      <c r="H7" s="130" t="s">
        <v>277</v>
      </c>
      <c r="I7" s="130" t="s">
        <v>278</v>
      </c>
      <c r="J7" s="124" t="s">
        <v>308</v>
      </c>
      <c r="K7" s="138" t="s">
        <v>33</v>
      </c>
      <c r="L7" s="138" t="s">
        <v>35</v>
      </c>
      <c r="M7" s="124" t="s">
        <v>36</v>
      </c>
      <c r="N7" s="138" t="s">
        <v>38</v>
      </c>
      <c r="O7" s="138" t="s">
        <v>89</v>
      </c>
      <c r="P7" s="138" t="s">
        <v>90</v>
      </c>
      <c r="Q7" s="138" t="s">
        <v>279</v>
      </c>
      <c r="R7" s="138" t="s">
        <v>280</v>
      </c>
      <c r="S7" s="138" t="s">
        <v>310</v>
      </c>
      <c r="T7" s="138" t="s">
        <v>305</v>
      </c>
      <c r="U7" s="138" t="s">
        <v>306</v>
      </c>
      <c r="V7" s="138" t="s">
        <v>282</v>
      </c>
      <c r="X7" s="139" t="s">
        <v>237</v>
      </c>
      <c r="Y7" s="136">
        <v>0.21</v>
      </c>
      <c r="Z7" s="137">
        <v>0.4</v>
      </c>
    </row>
    <row r="8" spans="1:26" ht="167.25" customHeight="1" thickBot="1" x14ac:dyDescent="0.3">
      <c r="A8" s="520" t="str">
        <f>'2 CONTEXTO E IDENTIFICACIÓN'!A9</f>
        <v>R1</v>
      </c>
      <c r="B8" s="523" t="str">
        <f>+'2 CONTEXTO E IDENTIFICACIÓN'!J9</f>
        <v>Posibilidad de afectación reputacional por la no realización de piezas comunicativas después del cubrimiento realizado por el Grupo de Comunicaciones Estratégicas  a causa de la baja disponibilidad de personal (planta o de contrato) y/o el área técnica no informo oportunamente la realización del evento.</v>
      </c>
      <c r="C8" s="507">
        <f>+'3 PROBABIL E IMPACTO INHERENTE'!E9</f>
        <v>0.2</v>
      </c>
      <c r="D8" s="510">
        <f>+'3 PROBABIL E IMPACTO INHERENTE'!M9</f>
        <v>1</v>
      </c>
      <c r="E8" s="360">
        <v>1</v>
      </c>
      <c r="F8" s="346" t="str">
        <f>+'5 VALORACIÓN CONTROL PROBAB.'!F8</f>
        <v>Profesional Especializado</v>
      </c>
      <c r="G8" s="347" t="str">
        <f>+'5 VALORACIÓN CONTROL PROBAB.'!G8</f>
        <v>Verifica</v>
      </c>
      <c r="H8" s="348" t="str">
        <f>+'5 VALORACIÓN CONTROL PROBAB.'!H8</f>
        <v xml:space="preserve"> mensualmente la información y agendas registradas por las dependencias y áreas misionales, para elaborar el cronograma de distribución de información y cubrimientos periodísticos.
Como evidencia queda  el cronograma de distribución de información y cubrimientos mensualmente. En caso de desviaciones o dificultades a la hora de realizar el ejercicio se deja por escrito en el monitoreo del riesgo las novedades que se presentaron al respecto.</v>
      </c>
      <c r="I8" s="361" t="str">
        <f t="shared" ref="I8" si="0">+CONCATENATE(F8," ",G8," ",H8)</f>
        <v>Profesional Especializado Verifica  mensualmente la información y agendas registradas por las dependencias y áreas misionales, para elaborar el cronograma de distribución de información y cubrimientos periodísticos.
Como evidencia queda  el cronograma de distribución de información y cubrimientos mensualmente. En caso de desviaciones o dificultades a la hora de realizar el ejercicio se deja por escrito en el monitoreo del riesgo las novedades que se presentaron al respecto.</v>
      </c>
      <c r="J8" s="159" t="str">
        <f>+'5 VALORACIÓN CONTROL PROBAB.'!J8</f>
        <v>Preventivo</v>
      </c>
      <c r="K8" s="362">
        <f>+IFERROR(VLOOKUP($J8,'11 FORMULAS'!$B$51:$C$53,2,0),"")</f>
        <v>0.25</v>
      </c>
      <c r="L8" s="362" t="str">
        <f>+'5 VALORACIÓN CONTROL PROBAB.'!L8</f>
        <v>Probabilidad</v>
      </c>
      <c r="M8" s="363" t="str">
        <f>+'5 VALORACIÓN CONTROL PROBAB.'!M8</f>
        <v>Manual</v>
      </c>
      <c r="N8" s="362">
        <f>+IFERROR(VLOOKUP($M8,'11 FORMULAS'!$B$54:$C$55,2,0),"")</f>
        <v>0.15</v>
      </c>
      <c r="O8" s="364" t="str">
        <f>+'5 VALORACIÓN CONTROL PROBAB.'!O8</f>
        <v>Procedimientos</v>
      </c>
      <c r="P8" s="364" t="str">
        <f>+'5 VALORACIÓN CONTROL PROBAB.'!P8</f>
        <v>Mensual</v>
      </c>
      <c r="Q8" s="364" t="str">
        <f>+'5 VALORACIÓN CONTROL PROBAB.'!Q8</f>
        <v>Combinado (manual y electrónico)</v>
      </c>
      <c r="R8" s="364" t="str">
        <f>+'5 VALORACIÓN CONTROL PROBAB.'!R8</f>
        <v>Interna</v>
      </c>
      <c r="S8" s="362">
        <f>+'5 VALORACIÓN CONTROL PROBAB.'!S8</f>
        <v>0.4</v>
      </c>
      <c r="T8" s="362">
        <f>IFERROR(IF(S8&lt;&gt;"",D8*(1-S8),""),"")</f>
        <v>0.6</v>
      </c>
      <c r="U8" s="362">
        <f>IFERROR(IF(S8&lt;&gt;"",D8*(1-S8),""),"")</f>
        <v>0.6</v>
      </c>
      <c r="V8" s="551" cm="1">
        <f t="array" ref="V8">IFERROR(IF(D8&lt;&gt;"",LOOKUP(2,1/(U8:U13&lt;&gt;""),U8:U13),""),"")</f>
        <v>0.42</v>
      </c>
      <c r="X8" s="147" t="s">
        <v>241</v>
      </c>
      <c r="Y8" s="136">
        <v>0.41</v>
      </c>
      <c r="Z8" s="137">
        <v>0.6</v>
      </c>
    </row>
    <row r="9" spans="1:26" ht="113.25" customHeight="1" thickBot="1" x14ac:dyDescent="0.3">
      <c r="A9" s="521"/>
      <c r="B9" s="524"/>
      <c r="C9" s="508"/>
      <c r="D9" s="511"/>
      <c r="E9" s="140">
        <v>2</v>
      </c>
      <c r="F9" s="346" t="str">
        <f>+'5 VALORACIÓN CONTROL PROBAB.'!F9</f>
        <v>Profesional Especializado</v>
      </c>
      <c r="G9" s="347" t="str">
        <f>+'5 VALORACIÓN CONTROL PROBAB.'!G9</f>
        <v>Verifica</v>
      </c>
      <c r="H9" s="348" t="str">
        <f>+'5 VALORACIÓN CONTROL PROBAB.'!H9</f>
        <v>mensualmente la elaboración del  informe con la información y noticias publicadas en medios de comunicación nacionales. 
Como evidencia queda el informe de monitoreo de prensa. En caso de que no se logre elaborar el informe correspondiente al mes inmediatamente anterior, el informe del mes siguiente deberá presentarse de manera acumulada, consolidando la información de los dos periodos (mes anterior y mes en curso), garantizando que todos los meses tengan un registro de monitoreo de prensa.</v>
      </c>
      <c r="I9" s="143" t="str">
        <f t="shared" ref="I9" si="1">+CONCATENATE(F9," ",G9," ",H9)</f>
        <v>Profesional Especializado Verifica mensualmente la elaboración del  informe con la información y noticias publicadas en medios de comunicación nacionales. 
Como evidencia queda el informe de monitoreo de prensa. En caso de que no se logre elaborar el informe correspondiente al mes inmediatamente anterior, el informe del mes siguiente deberá presentarse de manera acumulada, consolidando la información de los dos periodos (mes anterior y mes en curso), garantizando que todos los meses tengan un registro de monitoreo de prensa.</v>
      </c>
      <c r="J9" s="162" t="str">
        <f>+'5 VALORACIÓN CONTROL PROBAB.'!J9</f>
        <v>Detectivo</v>
      </c>
      <c r="K9" s="144">
        <f>+IFERROR(VLOOKUP($J9,'11 FORMULAS'!$B$51:$C$53,2,0),"")</f>
        <v>0.15</v>
      </c>
      <c r="L9" s="144" t="str">
        <f>+'5 VALORACIÓN CONTROL PROBAB.'!L9</f>
        <v>Probabilidad</v>
      </c>
      <c r="M9" s="145" t="str">
        <f>+'5 VALORACIÓN CONTROL PROBAB.'!M9</f>
        <v>Manual</v>
      </c>
      <c r="N9" s="144">
        <f>+IFERROR(VLOOKUP($M9,'11 FORMULAS'!$B$54:$C$55,2,0),"")</f>
        <v>0.15</v>
      </c>
      <c r="O9" s="146" t="str">
        <f>+'5 VALORACIÓN CONTROL PROBAB.'!O9</f>
        <v>Procedimientos</v>
      </c>
      <c r="P9" s="146" t="str">
        <f>+'5 VALORACIÓN CONTROL PROBAB.'!P9</f>
        <v>Mensual</v>
      </c>
      <c r="Q9" s="146" t="str">
        <f>+'5 VALORACIÓN CONTROL PROBAB.'!Q9</f>
        <v>Combinado (manual y electrónico)</v>
      </c>
      <c r="R9" s="146" t="str">
        <f>+'5 VALORACIÓN CONTROL PROBAB.'!R9</f>
        <v>Interna</v>
      </c>
      <c r="S9" s="144">
        <f>+'5 VALORACIÓN CONTROL PROBAB.'!S9</f>
        <v>0.3</v>
      </c>
      <c r="T9" s="144">
        <f>IFERROR(IF(S9&lt;&gt;"",T8*(1-S9),""),"")</f>
        <v>0.42</v>
      </c>
      <c r="U9" s="144">
        <f>IFERROR(IF(S9&lt;&gt;"",U8*(1-S9),""),"")</f>
        <v>0.42</v>
      </c>
      <c r="V9" s="617"/>
      <c r="X9" s="150" t="s">
        <v>246</v>
      </c>
      <c r="Y9" s="136">
        <v>0.61</v>
      </c>
      <c r="Z9" s="137">
        <v>0.8</v>
      </c>
    </row>
    <row r="10" spans="1:26" ht="24.6" customHeight="1" thickBot="1" x14ac:dyDescent="0.3">
      <c r="A10" s="521"/>
      <c r="B10" s="524"/>
      <c r="C10" s="508"/>
      <c r="D10" s="511"/>
      <c r="E10" s="140">
        <v>3</v>
      </c>
      <c r="F10" s="346">
        <f>+'5 VALORACIÓN CONTROL PROBAB.'!F10</f>
        <v>0</v>
      </c>
      <c r="G10" s="347">
        <f>+'5 VALORACIÓN CONTROL PROBAB.'!G10</f>
        <v>0</v>
      </c>
      <c r="H10" s="348">
        <f>+'5 VALORACIÓN CONTROL PROBAB.'!H10</f>
        <v>0</v>
      </c>
      <c r="I10" s="143" t="str">
        <f t="shared" ref="I10:I13" si="2">+CONCATENATE(F10," ",G10," ",H10)</f>
        <v>0 0 0</v>
      </c>
      <c r="J10" s="162">
        <f>+'5 VALORACIÓN CONTROL PROBAB.'!J10</f>
        <v>0</v>
      </c>
      <c r="K10" s="144" t="str">
        <f>+IFERROR(VLOOKUP($J10,'11 FORMULAS'!$B$51:$C$53,2,0),"")</f>
        <v/>
      </c>
      <c r="L10" s="144">
        <f>+'5 VALORACIÓN CONTROL PROBAB.'!L10</f>
        <v>0</v>
      </c>
      <c r="M10" s="145">
        <f>+'5 VALORACIÓN CONTROL PROBAB.'!M10</f>
        <v>0</v>
      </c>
      <c r="N10" s="144" t="str">
        <f>+IFERROR(VLOOKUP($M10,'11 FORMULAS'!$B$54:$C$55,2,0),"")</f>
        <v/>
      </c>
      <c r="O10" s="146">
        <f>+'5 VALORACIÓN CONTROL PROBAB.'!O10</f>
        <v>0</v>
      </c>
      <c r="P10" s="146">
        <f>+'5 VALORACIÓN CONTROL PROBAB.'!P10</f>
        <v>0</v>
      </c>
      <c r="Q10" s="146">
        <f>+'5 VALORACIÓN CONTROL PROBAB.'!Q10</f>
        <v>0</v>
      </c>
      <c r="R10" s="146">
        <f>+'5 VALORACIÓN CONTROL PROBAB.'!R10</f>
        <v>0</v>
      </c>
      <c r="S10" s="144">
        <f>+'5 VALORACIÓN CONTROL PROBAB.'!S10</f>
        <v>0</v>
      </c>
      <c r="T10" s="144">
        <f>IFERROR(IF(S10&lt;&gt;"",T9*(1-S10),""),"")</f>
        <v>0.42</v>
      </c>
      <c r="U10" s="144">
        <f>IFERROR(IF(S10&lt;&gt;"",U9*(1-S10),""),"")</f>
        <v>0.42</v>
      </c>
      <c r="V10" s="617"/>
      <c r="X10" s="151" t="s">
        <v>251</v>
      </c>
      <c r="Y10" s="136">
        <v>0.81</v>
      </c>
      <c r="Z10" s="137">
        <v>1</v>
      </c>
    </row>
    <row r="11" spans="1:26" ht="24.6" customHeight="1" thickBot="1" x14ac:dyDescent="0.3">
      <c r="A11" s="521"/>
      <c r="B11" s="524"/>
      <c r="C11" s="508"/>
      <c r="D11" s="511"/>
      <c r="E11" s="140">
        <v>4</v>
      </c>
      <c r="F11" s="346">
        <f>+'5 VALORACIÓN CONTROL PROBAB.'!F11</f>
        <v>0</v>
      </c>
      <c r="G11" s="347">
        <f>+'5 VALORACIÓN CONTROL PROBAB.'!G11</f>
        <v>0</v>
      </c>
      <c r="H11" s="348">
        <f>+'5 VALORACIÓN CONTROL PROBAB.'!H11</f>
        <v>0</v>
      </c>
      <c r="I11" s="143" t="str">
        <f t="shared" si="2"/>
        <v>0 0 0</v>
      </c>
      <c r="J11" s="162">
        <f>+'5 VALORACIÓN CONTROL PROBAB.'!J11</f>
        <v>0</v>
      </c>
      <c r="K11" s="144" t="str">
        <f>+IFERROR(VLOOKUP($J11,'11 FORMULAS'!$B$51:$C$53,2,0),"")</f>
        <v/>
      </c>
      <c r="L11" s="144">
        <f>+'5 VALORACIÓN CONTROL PROBAB.'!L11</f>
        <v>0</v>
      </c>
      <c r="M11" s="145">
        <f>+'5 VALORACIÓN CONTROL PROBAB.'!M11</f>
        <v>0</v>
      </c>
      <c r="N11" s="144" t="str">
        <f>+IFERROR(VLOOKUP($M11,'11 FORMULAS'!$B$54:$C$55,2,0),"")</f>
        <v/>
      </c>
      <c r="O11" s="146">
        <f>+'5 VALORACIÓN CONTROL PROBAB.'!O11</f>
        <v>0</v>
      </c>
      <c r="P11" s="146">
        <f>+'5 VALORACIÓN CONTROL PROBAB.'!P11</f>
        <v>0</v>
      </c>
      <c r="Q11" s="146">
        <f>+'5 VALORACIÓN CONTROL PROBAB.'!Q11</f>
        <v>0</v>
      </c>
      <c r="R11" s="146">
        <f>+'5 VALORACIÓN CONTROL PROBAB.'!R11</f>
        <v>0</v>
      </c>
      <c r="S11" s="144">
        <f>+'5 VALORACIÓN CONTROL PROBAB.'!S11</f>
        <v>0</v>
      </c>
      <c r="T11" s="144">
        <f>IFERROR(IF(S11&lt;&gt;"",T10*(1-S11),""),"")</f>
        <v>0.42</v>
      </c>
      <c r="U11" s="144">
        <f>IFERROR(IF(S11&lt;&gt;"",U10*(1-S11),""),"")</f>
        <v>0.42</v>
      </c>
      <c r="V11" s="617"/>
      <c r="X11" s="152"/>
      <c r="Y11" s="152"/>
      <c r="Z11" s="152"/>
    </row>
    <row r="12" spans="1:26" ht="24.6" customHeight="1" thickBot="1" x14ac:dyDescent="0.3">
      <c r="A12" s="521"/>
      <c r="B12" s="524"/>
      <c r="C12" s="508"/>
      <c r="D12" s="511"/>
      <c r="E12" s="140">
        <v>5</v>
      </c>
      <c r="F12" s="346">
        <f>+'5 VALORACIÓN CONTROL PROBAB.'!F12</f>
        <v>0</v>
      </c>
      <c r="G12" s="347">
        <f>+'5 VALORACIÓN CONTROL PROBAB.'!G12</f>
        <v>0</v>
      </c>
      <c r="H12" s="348">
        <f>+'5 VALORACIÓN CONTROL PROBAB.'!H12</f>
        <v>0</v>
      </c>
      <c r="I12" s="143" t="str">
        <f t="shared" si="2"/>
        <v>0 0 0</v>
      </c>
      <c r="J12" s="162">
        <f>+'5 VALORACIÓN CONTROL PROBAB.'!J12</f>
        <v>0</v>
      </c>
      <c r="K12" s="144" t="str">
        <f>+IFERROR(VLOOKUP($J12,'11 FORMULAS'!$B$51:$C$53,2,0),"")</f>
        <v/>
      </c>
      <c r="L12" s="144">
        <f>+'5 VALORACIÓN CONTROL PROBAB.'!L12</f>
        <v>0</v>
      </c>
      <c r="M12" s="145">
        <f>+'5 VALORACIÓN CONTROL PROBAB.'!M12</f>
        <v>0</v>
      </c>
      <c r="N12" s="144" t="str">
        <f>+IFERROR(VLOOKUP($M12,'11 FORMULAS'!$B$54:$C$55,2,0),"")</f>
        <v/>
      </c>
      <c r="O12" s="146">
        <f>+'5 VALORACIÓN CONTROL PROBAB.'!O12</f>
        <v>0</v>
      </c>
      <c r="P12" s="146">
        <f>+'5 VALORACIÓN CONTROL PROBAB.'!P12</f>
        <v>0</v>
      </c>
      <c r="Q12" s="146">
        <f>+'5 VALORACIÓN CONTROL PROBAB.'!Q12</f>
        <v>0</v>
      </c>
      <c r="R12" s="146">
        <f>+'5 VALORACIÓN CONTROL PROBAB.'!R12</f>
        <v>0</v>
      </c>
      <c r="S12" s="144">
        <f>+'5 VALORACIÓN CONTROL PROBAB.'!S12</f>
        <v>0</v>
      </c>
      <c r="T12" s="144">
        <f>IFERROR(IF(S12&lt;&gt;"",T11*(1-S12),""),"")</f>
        <v>0.42</v>
      </c>
      <c r="U12" s="144">
        <f>IFERROR(IF(S12&lt;&gt;"",U11*(1-S12),""),"")</f>
        <v>0.42</v>
      </c>
      <c r="V12" s="617"/>
      <c r="X12" s="152"/>
      <c r="Y12" s="152"/>
      <c r="Z12" s="152"/>
    </row>
    <row r="13" spans="1:26" ht="24.6" customHeight="1" thickBot="1" x14ac:dyDescent="0.3">
      <c r="A13" s="522"/>
      <c r="B13" s="525"/>
      <c r="C13" s="509"/>
      <c r="D13" s="512"/>
      <c r="E13" s="154">
        <v>6</v>
      </c>
      <c r="F13" s="365">
        <f>+'5 VALORACIÓN CONTROL PROBAB.'!F13</f>
        <v>0</v>
      </c>
      <c r="G13" s="366">
        <f>+'5 VALORACIÓN CONTROL PROBAB.'!G13</f>
        <v>0</v>
      </c>
      <c r="H13" s="367">
        <f>+'5 VALORACIÓN CONTROL PROBAB.'!H13</f>
        <v>0</v>
      </c>
      <c r="I13" s="368" t="str">
        <f t="shared" si="2"/>
        <v>0 0 0</v>
      </c>
      <c r="J13" s="166">
        <f>+'5 VALORACIÓN CONTROL PROBAB.'!J13</f>
        <v>0</v>
      </c>
      <c r="K13" s="369" t="str">
        <f>+IFERROR(VLOOKUP($J13,'11 FORMULAS'!$B$51:$C$53,2,0),"")</f>
        <v/>
      </c>
      <c r="L13" s="369">
        <f>+'5 VALORACIÓN CONTROL PROBAB.'!L13</f>
        <v>0</v>
      </c>
      <c r="M13" s="370">
        <f>+'5 VALORACIÓN CONTROL PROBAB.'!M13</f>
        <v>0</v>
      </c>
      <c r="N13" s="369" t="str">
        <f>+IFERROR(VLOOKUP($M13,'11 FORMULAS'!$B$54:$C$55,2,0),"")</f>
        <v/>
      </c>
      <c r="O13" s="371">
        <f>+'5 VALORACIÓN CONTROL PROBAB.'!O13</f>
        <v>0</v>
      </c>
      <c r="P13" s="371">
        <f>+'5 VALORACIÓN CONTROL PROBAB.'!P13</f>
        <v>0</v>
      </c>
      <c r="Q13" s="371">
        <f>+'5 VALORACIÓN CONTROL PROBAB.'!Q13</f>
        <v>0</v>
      </c>
      <c r="R13" s="371">
        <f>+'5 VALORACIÓN CONTROL PROBAB.'!R13</f>
        <v>0</v>
      </c>
      <c r="S13" s="369">
        <f>+'5 VALORACIÓN CONTROL PROBAB.'!S13</f>
        <v>0</v>
      </c>
      <c r="T13" s="369">
        <f>IFERROR(IF(S13&lt;&gt;"",T12*(1-S13),""),"")</f>
        <v>0.42</v>
      </c>
      <c r="U13" s="369">
        <f>IFERROR(IF(S13&lt;&gt;"",U12*(1-S13),""),"")</f>
        <v>0.42</v>
      </c>
      <c r="V13" s="618"/>
      <c r="X13" s="152"/>
      <c r="Y13" s="152"/>
      <c r="Z13" s="152"/>
    </row>
    <row r="14" spans="1:26" ht="71.45" customHeight="1" thickBot="1" x14ac:dyDescent="0.3">
      <c r="A14" s="526" t="str">
        <f>'2 CONTEXTO E IDENTIFICACIÓN'!A10</f>
        <v>CIE-1</v>
      </c>
      <c r="B14" s="527" t="str">
        <f>+'2 CONTEXTO E IDENTIFICACIÓN'!J10</f>
        <v>Posibilidad de afectación reputacional por información noticiosa divulgada o socializada de forma imprecisa  a causa de la inadecuada interpretación o en el suministro de información errónea por parte del área misional o técnica para beneficio propio o de terceros.</v>
      </c>
      <c r="C14" s="514">
        <f>+'3 PROBABIL E IMPACTO INHERENTE'!E10</f>
        <v>0.2</v>
      </c>
      <c r="D14" s="518">
        <f>+'3 PROBABIL E IMPACTO INHERENTE'!M10</f>
        <v>1</v>
      </c>
      <c r="E14" s="157">
        <v>1</v>
      </c>
      <c r="F14" s="353" t="str">
        <f>+'5 VALORACIÓN CONTROL PROBAB.'!F14</f>
        <v>El coordinador del GCE</v>
      </c>
      <c r="G14" s="354" t="str">
        <f>+'5 VALORACIÓN CONTROL PROBAB.'!G14</f>
        <v>Aprueba</v>
      </c>
      <c r="H14" s="355" t="str">
        <f>+'5 VALORACIÓN CONTROL PROBAB.'!H14</f>
        <v>mensualmente la información de cada comunicado de prensa que quedará registrado en el formato CIE-F- 06 Seguimiento de aprobación de comunicados y/o boletines de prensa. (La información debe ser revisada previamente por el profesional designado del GCE). Como evidencia queda el formato CIE-F-06 firmado. En caso de dificultades o desviaciones que presente el coordinador del GCE, el despacho del ministerio delegará a otro profesional para aprobación de publicación.</v>
      </c>
      <c r="I14" s="356" t="str">
        <f t="shared" ref="I14:I77" si="3">+CONCATENATE(F14," ",G14," ",H14)</f>
        <v>El coordinador del GCE Aprueba mensualmente la información de cada comunicado de prensa que quedará registrado en el formato CIE-F- 06 Seguimiento de aprobación de comunicados y/o boletines de prensa. (La información debe ser revisada previamente por el profesional designado del GCE). Como evidencia queda el formato CIE-F-06 firmado. En caso de dificultades o desviaciones que presente el coordinador del GCE, el despacho del ministerio delegará a otro profesional para aprobación de publicación.</v>
      </c>
      <c r="J14" s="170" t="str">
        <f>+'5 VALORACIÓN CONTROL PROBAB.'!J14</f>
        <v>Preventivo</v>
      </c>
      <c r="K14" s="357">
        <f>+IFERROR(VLOOKUP($J14,'11 FORMULAS'!$B$51:$C$53,2,0),"")</f>
        <v>0.25</v>
      </c>
      <c r="L14" s="357" t="str">
        <f>+'5 VALORACIÓN CONTROL PROBAB.'!L14</f>
        <v>Probabilidad</v>
      </c>
      <c r="M14" s="358" t="str">
        <f>+'5 VALORACIÓN CONTROL PROBAB.'!M14</f>
        <v>Manual</v>
      </c>
      <c r="N14" s="357">
        <f>+IFERROR(VLOOKUP($M14,'11 FORMULAS'!$B$54:$C$55,2,0),"")</f>
        <v>0.15</v>
      </c>
      <c r="O14" s="359" t="str">
        <f>+'5 VALORACIÓN CONTROL PROBAB.'!O14</f>
        <v>Procedimientos</v>
      </c>
      <c r="P14" s="359" t="str">
        <f>+'5 VALORACIÓN CONTROL PROBAB.'!P14</f>
        <v>Mensual</v>
      </c>
      <c r="Q14" s="359" t="str">
        <f>+'5 VALORACIÓN CONTROL PROBAB.'!Q14</f>
        <v>Combinado (manual y electrónico)</v>
      </c>
      <c r="R14" s="359" t="str">
        <f>+'5 VALORACIÓN CONTROL PROBAB.'!R14</f>
        <v>Interna</v>
      </c>
      <c r="S14" s="357">
        <f>+'5 VALORACIÓN CONTROL PROBAB.'!S14</f>
        <v>0.4</v>
      </c>
      <c r="T14" s="357">
        <f>IFERROR(IF(S14&lt;&gt;"",D14*(1-S14),""),"")</f>
        <v>0.6</v>
      </c>
      <c r="U14" s="357">
        <f>IFERROR(IF(S14&lt;&gt;"",D14*(1-S14),""),"")</f>
        <v>0.6</v>
      </c>
      <c r="V14" s="552" cm="1">
        <f t="array" ref="V14">IFERROR(IF(D14&lt;&gt;"",LOOKUP(2,1/(U14:U19&lt;&gt;""),U14:U19),""),"")</f>
        <v>0.36</v>
      </c>
      <c r="X14" s="152"/>
      <c r="Y14" s="160"/>
      <c r="Z14" s="160"/>
    </row>
    <row r="15" spans="1:26" ht="71.45" customHeight="1" thickBot="1" x14ac:dyDescent="0.3">
      <c r="A15" s="521"/>
      <c r="B15" s="524"/>
      <c r="C15" s="514"/>
      <c r="D15" s="511"/>
      <c r="E15" s="140">
        <v>2</v>
      </c>
      <c r="F15" s="346" t="str">
        <f>+'5 VALORACIÓN CONTROL PROBAB.'!F15</f>
        <v>El profesional designado</v>
      </c>
      <c r="G15" s="347" t="str">
        <f>+'5 VALORACIÓN CONTROL PROBAB.'!G15</f>
        <v>Verifica</v>
      </c>
      <c r="H15" s="348" t="str">
        <f>+'5 VALORACIÓN CONTROL PROBAB.'!H15</f>
        <v>un informe mensual con la información y noticias publicadas en medios de comunicación nacionales. Como evidencia queda el informe de monitoreo de prensa. En caso de que no se logre elaborar el informe correspondiente al mes inmediatamente anterior, el informe del mes siguiente deberá presentarse de manera acumulada, consolidando la información de los dos periodos (mes anterior y mes en curso), garantizando que todos los meses tengan un registro de monitoreo de prensa..</v>
      </c>
      <c r="I15" s="143" t="str">
        <f t="shared" si="3"/>
        <v>El profesional designado Verifica un informe mensual con la información y noticias publicadas en medios de comunicación nacionales. Como evidencia queda el informe de monitoreo de prensa. En caso de que no se logre elaborar el informe correspondiente al mes inmediatamente anterior, el informe del mes siguiente deberá presentarse de manera acumulada, consolidando la información de los dos periodos (mes anterior y mes en curso), garantizando que todos los meses tengan un registro de monitoreo de prensa..</v>
      </c>
      <c r="J15" s="162" t="str">
        <f>+'5 VALORACIÓN CONTROL PROBAB.'!J15</f>
        <v>Preventivo</v>
      </c>
      <c r="K15" s="144">
        <f>+IFERROR(VLOOKUP($J15,'11 FORMULAS'!$B$51:$C$53,2,0),"")</f>
        <v>0.25</v>
      </c>
      <c r="L15" s="144" t="str">
        <f>+'5 VALORACIÓN CONTROL PROBAB.'!L15</f>
        <v>Probabilidad</v>
      </c>
      <c r="M15" s="145" t="str">
        <f>+'5 VALORACIÓN CONTROL PROBAB.'!M15</f>
        <v>Manual</v>
      </c>
      <c r="N15" s="144">
        <f>+IFERROR(VLOOKUP($M15,'11 FORMULAS'!$B$54:$C$55,2,0),"")</f>
        <v>0.15</v>
      </c>
      <c r="O15" s="146" t="str">
        <f>+'5 VALORACIÓN CONTROL PROBAB.'!O15</f>
        <v>Procedimientos</v>
      </c>
      <c r="P15" s="146" t="str">
        <f>+'5 VALORACIÓN CONTROL PROBAB.'!P15</f>
        <v>Mensual</v>
      </c>
      <c r="Q15" s="146" t="str">
        <f>+'5 VALORACIÓN CONTROL PROBAB.'!Q15</f>
        <v>Combinado (manual y electrónico)</v>
      </c>
      <c r="R15" s="146" t="str">
        <f>+'5 VALORACIÓN CONTROL PROBAB.'!R15</f>
        <v>Interna</v>
      </c>
      <c r="S15" s="144">
        <f>+'5 VALORACIÓN CONTROL PROBAB.'!S15</f>
        <v>0.4</v>
      </c>
      <c r="T15" s="144">
        <f>IFERROR(IF(S15&lt;&gt;"",T14*(1-S15),""),"")</f>
        <v>0.36</v>
      </c>
      <c r="U15" s="144">
        <f>IFERROR(IF(S15&lt;&gt;"",U14*(1-S15),""),"")</f>
        <v>0.36</v>
      </c>
      <c r="V15" s="617"/>
      <c r="X15" s="152"/>
      <c r="Y15" s="160"/>
      <c r="Z15" s="160"/>
    </row>
    <row r="16" spans="1:26" ht="29.45" customHeight="1" thickBot="1" x14ac:dyDescent="0.3">
      <c r="A16" s="521"/>
      <c r="B16" s="524"/>
      <c r="C16" s="514"/>
      <c r="D16" s="511"/>
      <c r="E16" s="140">
        <v>3</v>
      </c>
      <c r="F16" s="346">
        <f>+'5 VALORACIÓN CONTROL PROBAB.'!F16</f>
        <v>0</v>
      </c>
      <c r="G16" s="347">
        <f>+'5 VALORACIÓN CONTROL PROBAB.'!G16</f>
        <v>0</v>
      </c>
      <c r="H16" s="348">
        <f>+'5 VALORACIÓN CONTROL PROBAB.'!H16</f>
        <v>0</v>
      </c>
      <c r="I16" s="143" t="str">
        <f t="shared" si="3"/>
        <v>0 0 0</v>
      </c>
      <c r="J16" s="162">
        <f>+'5 VALORACIÓN CONTROL PROBAB.'!J16</f>
        <v>0</v>
      </c>
      <c r="K16" s="144" t="str">
        <f>+IFERROR(VLOOKUP($J16,'11 FORMULAS'!$B$51:$C$53,2,0),"")</f>
        <v/>
      </c>
      <c r="L16" s="144" t="e">
        <f>+'5 VALORACIÓN CONTROL PROBAB.'!L16</f>
        <v>#REF!</v>
      </c>
      <c r="M16" s="145">
        <f>+'5 VALORACIÓN CONTROL PROBAB.'!M16</f>
        <v>0</v>
      </c>
      <c r="N16" s="144" t="str">
        <f>+IFERROR(VLOOKUP($M16,'11 FORMULAS'!$B$54:$C$55,2,0),"")</f>
        <v/>
      </c>
      <c r="O16" s="146">
        <f>+'5 VALORACIÓN CONTROL PROBAB.'!O16</f>
        <v>0</v>
      </c>
      <c r="P16" s="146">
        <f>+'5 VALORACIÓN CONTROL PROBAB.'!P16</f>
        <v>0</v>
      </c>
      <c r="Q16" s="146">
        <f>+'5 VALORACIÓN CONTROL PROBAB.'!Q16</f>
        <v>0</v>
      </c>
      <c r="R16" s="146">
        <f>+'5 VALORACIÓN CONTROL PROBAB.'!R16</f>
        <v>0</v>
      </c>
      <c r="S16" s="144" t="str">
        <f>+'5 VALORACIÓN CONTROL PROBAB.'!S16</f>
        <v/>
      </c>
      <c r="T16" s="144" t="str">
        <f>IFERROR(IF(S16&lt;&gt;"",T15*(1-S16),""),"")</f>
        <v/>
      </c>
      <c r="U16" s="144" t="str">
        <f>IFERROR(IF(S16&lt;&gt;"",U15*(1-S16),""),"")</f>
        <v/>
      </c>
      <c r="V16" s="617"/>
      <c r="X16" s="152"/>
      <c r="Y16" s="160"/>
      <c r="Z16" s="160"/>
    </row>
    <row r="17" spans="1:26" ht="29.45" customHeight="1" thickBot="1" x14ac:dyDescent="0.3">
      <c r="A17" s="534"/>
      <c r="B17" s="535"/>
      <c r="C17" s="514"/>
      <c r="D17" s="516"/>
      <c r="E17" s="140">
        <v>4</v>
      </c>
      <c r="F17" s="346">
        <f>+'5 VALORACIÓN CONTROL PROBAB.'!F17</f>
        <v>0</v>
      </c>
      <c r="G17" s="347">
        <f>+'5 VALORACIÓN CONTROL PROBAB.'!G17</f>
        <v>0</v>
      </c>
      <c r="H17" s="348">
        <f>+'5 VALORACIÓN CONTROL PROBAB.'!H17</f>
        <v>0</v>
      </c>
      <c r="I17" s="143" t="str">
        <f t="shared" si="3"/>
        <v>0 0 0</v>
      </c>
      <c r="J17" s="162">
        <f>+'5 VALORACIÓN CONTROL PROBAB.'!J17</f>
        <v>0</v>
      </c>
      <c r="K17" s="144" t="str">
        <f>+IFERROR(VLOOKUP($J17,'11 FORMULAS'!$B$51:$C$53,2,0),"")</f>
        <v/>
      </c>
      <c r="L17" s="144" t="e">
        <f>+'5 VALORACIÓN CONTROL PROBAB.'!L17</f>
        <v>#REF!</v>
      </c>
      <c r="M17" s="145">
        <f>+'5 VALORACIÓN CONTROL PROBAB.'!M17</f>
        <v>0</v>
      </c>
      <c r="N17" s="144" t="str">
        <f>+IFERROR(VLOOKUP($M17,'11 FORMULAS'!$B$54:$C$55,2,0),"")</f>
        <v/>
      </c>
      <c r="O17" s="146">
        <f>+'5 VALORACIÓN CONTROL PROBAB.'!O17</f>
        <v>0</v>
      </c>
      <c r="P17" s="146">
        <f>+'5 VALORACIÓN CONTROL PROBAB.'!P17</f>
        <v>0</v>
      </c>
      <c r="Q17" s="146">
        <f>+'5 VALORACIÓN CONTROL PROBAB.'!Q17</f>
        <v>0</v>
      </c>
      <c r="R17" s="146">
        <f>+'5 VALORACIÓN CONTROL PROBAB.'!R17</f>
        <v>0</v>
      </c>
      <c r="S17" s="144" t="str">
        <f>+'5 VALORACIÓN CONTROL PROBAB.'!S17</f>
        <v/>
      </c>
      <c r="T17" s="144" t="str">
        <f>IFERROR(IF(S17&lt;&gt;"",T16*(1-S17),""),"")</f>
        <v/>
      </c>
      <c r="U17" s="144" t="str">
        <f>IFERROR(IF(S17&lt;&gt;"",U16*(1-S17),""),"")</f>
        <v/>
      </c>
      <c r="V17" s="617"/>
      <c r="X17" s="152"/>
      <c r="Y17" s="160"/>
      <c r="Z17" s="160"/>
    </row>
    <row r="18" spans="1:26" ht="29.45" customHeight="1" thickBot="1" x14ac:dyDescent="0.3">
      <c r="A18" s="534"/>
      <c r="B18" s="535"/>
      <c r="C18" s="514"/>
      <c r="D18" s="516"/>
      <c r="E18" s="140">
        <v>5</v>
      </c>
      <c r="F18" s="346">
        <f>+'5 VALORACIÓN CONTROL PROBAB.'!F18</f>
        <v>0</v>
      </c>
      <c r="G18" s="347">
        <f>+'5 VALORACIÓN CONTROL PROBAB.'!G18</f>
        <v>0</v>
      </c>
      <c r="H18" s="348">
        <f>+'5 VALORACIÓN CONTROL PROBAB.'!H18</f>
        <v>0</v>
      </c>
      <c r="I18" s="143" t="str">
        <f t="shared" si="3"/>
        <v>0 0 0</v>
      </c>
      <c r="J18" s="162">
        <f>+'5 VALORACIÓN CONTROL PROBAB.'!J18</f>
        <v>0</v>
      </c>
      <c r="K18" s="144" t="str">
        <f>+IFERROR(VLOOKUP($J18,'11 FORMULAS'!$B$51:$C$53,2,0),"")</f>
        <v/>
      </c>
      <c r="L18" s="144" t="e">
        <f>+'5 VALORACIÓN CONTROL PROBAB.'!L18</f>
        <v>#REF!</v>
      </c>
      <c r="M18" s="145">
        <f>+'5 VALORACIÓN CONTROL PROBAB.'!M18</f>
        <v>0</v>
      </c>
      <c r="N18" s="144" t="str">
        <f>+IFERROR(VLOOKUP($M18,'11 FORMULAS'!$B$54:$C$55,2,0),"")</f>
        <v/>
      </c>
      <c r="O18" s="146">
        <f>+'5 VALORACIÓN CONTROL PROBAB.'!O18</f>
        <v>0</v>
      </c>
      <c r="P18" s="146">
        <f>+'5 VALORACIÓN CONTROL PROBAB.'!P18</f>
        <v>0</v>
      </c>
      <c r="Q18" s="146">
        <f>+'5 VALORACIÓN CONTROL PROBAB.'!Q18</f>
        <v>0</v>
      </c>
      <c r="R18" s="146">
        <f>+'5 VALORACIÓN CONTROL PROBAB.'!R18</f>
        <v>0</v>
      </c>
      <c r="S18" s="144" t="str">
        <f>+'5 VALORACIÓN CONTROL PROBAB.'!S18</f>
        <v/>
      </c>
      <c r="T18" s="144" t="str">
        <f>IFERROR(IF(S18&lt;&gt;"",T17*(1-S18),""),"")</f>
        <v/>
      </c>
      <c r="U18" s="144" t="str">
        <f>IFERROR(IF(S18&lt;&gt;"",U17*(1-S18),""),"")</f>
        <v/>
      </c>
      <c r="V18" s="617"/>
      <c r="X18" s="152"/>
      <c r="Y18" s="160"/>
      <c r="Z18" s="160"/>
    </row>
    <row r="19" spans="1:26" ht="29.45" customHeight="1" thickBot="1" x14ac:dyDescent="0.3">
      <c r="A19" s="522"/>
      <c r="B19" s="525"/>
      <c r="C19" s="515"/>
      <c r="D19" s="512"/>
      <c r="E19" s="154">
        <v>6</v>
      </c>
      <c r="F19" s="346">
        <f>+'5 VALORACIÓN CONTROL PROBAB.'!F19</f>
        <v>0</v>
      </c>
      <c r="G19" s="347">
        <f>+'5 VALORACIÓN CONTROL PROBAB.'!G19</f>
        <v>0</v>
      </c>
      <c r="H19" s="348">
        <f>+'5 VALORACIÓN CONTROL PROBAB.'!H19</f>
        <v>0</v>
      </c>
      <c r="I19" s="143" t="str">
        <f t="shared" si="3"/>
        <v>0 0 0</v>
      </c>
      <c r="J19" s="162">
        <f>+'5 VALORACIÓN CONTROL PROBAB.'!J19</f>
        <v>0</v>
      </c>
      <c r="K19" s="144" t="str">
        <f>+IFERROR(VLOOKUP($J19,'11 FORMULAS'!$B$51:$C$53,2,0),"")</f>
        <v/>
      </c>
      <c r="L19" s="144" t="e">
        <f>+'5 VALORACIÓN CONTROL PROBAB.'!L19</f>
        <v>#REF!</v>
      </c>
      <c r="M19" s="145">
        <f>+'5 VALORACIÓN CONTROL PROBAB.'!M19</f>
        <v>0</v>
      </c>
      <c r="N19" s="144" t="str">
        <f>+IFERROR(VLOOKUP($M19,'11 FORMULAS'!$B$54:$C$55,2,0),"")</f>
        <v/>
      </c>
      <c r="O19" s="146">
        <f>+'5 VALORACIÓN CONTROL PROBAB.'!O19</f>
        <v>0</v>
      </c>
      <c r="P19" s="146">
        <f>+'5 VALORACIÓN CONTROL PROBAB.'!P19</f>
        <v>0</v>
      </c>
      <c r="Q19" s="146">
        <f>+'5 VALORACIÓN CONTROL PROBAB.'!Q19</f>
        <v>0</v>
      </c>
      <c r="R19" s="146">
        <f>+'5 VALORACIÓN CONTROL PROBAB.'!R19</f>
        <v>0</v>
      </c>
      <c r="S19" s="144" t="str">
        <f>+'5 VALORACIÓN CONTROL PROBAB.'!S19</f>
        <v/>
      </c>
      <c r="T19" s="144" t="str">
        <f>IFERROR(IF(S19&lt;&gt;"",T18*(1-S19),""),"")</f>
        <v/>
      </c>
      <c r="U19" s="144" t="str">
        <f>IFERROR(IF(S19&lt;&gt;"",U18*(1-S19),""),"")</f>
        <v/>
      </c>
      <c r="V19" s="618"/>
    </row>
    <row r="20" spans="1:26" ht="29.45" customHeight="1" thickBot="1" x14ac:dyDescent="0.3">
      <c r="A20" s="520" t="str">
        <f>'2 CONTEXTO E IDENTIFICACIÓN'!A11</f>
        <v>R3</v>
      </c>
      <c r="B20" s="523" t="str">
        <f>+'2 CONTEXTO E IDENTIFICACIÓN'!J11</f>
        <v xml:space="preserve"> por a causa de </v>
      </c>
      <c r="C20" s="507" t="str">
        <f>+'3 PROBABIL E IMPACTO INHERENTE'!E11</f>
        <v/>
      </c>
      <c r="D20" s="510" t="str">
        <f>+'3 PROBABIL E IMPACTO INHERENTE'!M11</f>
        <v/>
      </c>
      <c r="E20" s="157">
        <v>1</v>
      </c>
      <c r="F20" s="346">
        <f>+'5 VALORACIÓN CONTROL PROBAB.'!F20</f>
        <v>0</v>
      </c>
      <c r="G20" s="347">
        <f>+'5 VALORACIÓN CONTROL PROBAB.'!G20</f>
        <v>0</v>
      </c>
      <c r="H20" s="348">
        <f>+'5 VALORACIÓN CONTROL PROBAB.'!H20</f>
        <v>0</v>
      </c>
      <c r="I20" s="143" t="str">
        <f t="shared" si="3"/>
        <v>0 0 0</v>
      </c>
      <c r="J20" s="162">
        <f>+'5 VALORACIÓN CONTROL PROBAB.'!J20</f>
        <v>0</v>
      </c>
      <c r="K20" s="144" t="str">
        <f>+IFERROR(VLOOKUP($J20,'11 FORMULAS'!$B$51:$C$53,2,0),"")</f>
        <v/>
      </c>
      <c r="L20" s="144" t="e">
        <f>+'5 VALORACIÓN CONTROL PROBAB.'!L20</f>
        <v>#REF!</v>
      </c>
      <c r="M20" s="145">
        <f>+'5 VALORACIÓN CONTROL PROBAB.'!M20</f>
        <v>0</v>
      </c>
      <c r="N20" s="144" t="str">
        <f>+IFERROR(VLOOKUP($M20,'11 FORMULAS'!$B$54:$C$55,2,0),"")</f>
        <v/>
      </c>
      <c r="O20" s="146">
        <f>+'5 VALORACIÓN CONTROL PROBAB.'!O20</f>
        <v>0</v>
      </c>
      <c r="P20" s="146">
        <f>+'5 VALORACIÓN CONTROL PROBAB.'!P20</f>
        <v>0</v>
      </c>
      <c r="Q20" s="146">
        <f>+'5 VALORACIÓN CONTROL PROBAB.'!Q20</f>
        <v>0</v>
      </c>
      <c r="R20" s="146">
        <f>+'5 VALORACIÓN CONTROL PROBAB.'!R20</f>
        <v>0</v>
      </c>
      <c r="S20" s="144" t="str">
        <f>+'5 VALORACIÓN CONTROL PROBAB.'!S20</f>
        <v/>
      </c>
      <c r="T20" s="144" t="str">
        <f>IFERROR(IF(S20&lt;&gt;"",D20*(1-S20),""),"")</f>
        <v/>
      </c>
      <c r="U20" s="144" t="str">
        <f>IFERROR(IF(S20&lt;&gt;"",D20*(1-S20),""),"")</f>
        <v/>
      </c>
      <c r="V20" s="551" t="str" cm="1">
        <f t="array" ref="V20">IFERROR(IF(D20&lt;&gt;"",LOOKUP(2,1/(U20:U25&lt;&gt;""),U20:U25),""),"")</f>
        <v/>
      </c>
      <c r="X20" s="152"/>
      <c r="Y20" s="160"/>
      <c r="Z20" s="160"/>
    </row>
    <row r="21" spans="1:26" ht="29.45" customHeight="1" thickBot="1" x14ac:dyDescent="0.3">
      <c r="A21" s="521"/>
      <c r="B21" s="524"/>
      <c r="C21" s="508"/>
      <c r="D21" s="511"/>
      <c r="E21" s="140">
        <v>2</v>
      </c>
      <c r="F21" s="346">
        <f>+'5 VALORACIÓN CONTROL PROBAB.'!F21</f>
        <v>0</v>
      </c>
      <c r="G21" s="347">
        <f>+'5 VALORACIÓN CONTROL PROBAB.'!G21</f>
        <v>0</v>
      </c>
      <c r="H21" s="348">
        <f>+'5 VALORACIÓN CONTROL PROBAB.'!H21</f>
        <v>0</v>
      </c>
      <c r="I21" s="143" t="str">
        <f t="shared" si="3"/>
        <v>0 0 0</v>
      </c>
      <c r="J21" s="162">
        <f>+'5 VALORACIÓN CONTROL PROBAB.'!J21</f>
        <v>0</v>
      </c>
      <c r="K21" s="144" t="str">
        <f>+IFERROR(VLOOKUP($J21,'11 FORMULAS'!$B$51:$C$53,2,0),"")</f>
        <v/>
      </c>
      <c r="L21" s="144" t="e">
        <f>+'5 VALORACIÓN CONTROL PROBAB.'!L21</f>
        <v>#REF!</v>
      </c>
      <c r="M21" s="145">
        <f>+'5 VALORACIÓN CONTROL PROBAB.'!M21</f>
        <v>0</v>
      </c>
      <c r="N21" s="144" t="str">
        <f>+IFERROR(VLOOKUP($M21,'11 FORMULAS'!$B$54:$C$55,2,0),"")</f>
        <v/>
      </c>
      <c r="O21" s="146">
        <f>+'5 VALORACIÓN CONTROL PROBAB.'!O21</f>
        <v>0</v>
      </c>
      <c r="P21" s="146">
        <f>+'5 VALORACIÓN CONTROL PROBAB.'!P21</f>
        <v>0</v>
      </c>
      <c r="Q21" s="146">
        <f>+'5 VALORACIÓN CONTROL PROBAB.'!Q21</f>
        <v>0</v>
      </c>
      <c r="R21" s="146">
        <f>+'5 VALORACIÓN CONTROL PROBAB.'!R21</f>
        <v>0</v>
      </c>
      <c r="S21" s="144" t="str">
        <f>+'5 VALORACIÓN CONTROL PROBAB.'!S21</f>
        <v/>
      </c>
      <c r="T21" s="144" t="str">
        <f>IFERROR(IF(S21&lt;&gt;"",T20*(1-S21),""),"")</f>
        <v/>
      </c>
      <c r="U21" s="144" t="str">
        <f>IFERROR(IF(S21&lt;&gt;"",U20*(1-S21),""),"")</f>
        <v/>
      </c>
      <c r="V21" s="617"/>
      <c r="X21" s="152"/>
      <c r="Y21" s="160"/>
      <c r="Z21" s="160"/>
    </row>
    <row r="22" spans="1:26" ht="29.45" customHeight="1" thickBot="1" x14ac:dyDescent="0.3">
      <c r="A22" s="521"/>
      <c r="B22" s="524"/>
      <c r="C22" s="508"/>
      <c r="D22" s="511"/>
      <c r="E22" s="140">
        <v>3</v>
      </c>
      <c r="F22" s="346">
        <f>+'5 VALORACIÓN CONTROL PROBAB.'!F22</f>
        <v>0</v>
      </c>
      <c r="G22" s="347">
        <f>+'5 VALORACIÓN CONTROL PROBAB.'!G22</f>
        <v>0</v>
      </c>
      <c r="H22" s="348">
        <f>+'5 VALORACIÓN CONTROL PROBAB.'!H22</f>
        <v>0</v>
      </c>
      <c r="I22" s="143" t="str">
        <f t="shared" si="3"/>
        <v>0 0 0</v>
      </c>
      <c r="J22" s="162">
        <f>+'5 VALORACIÓN CONTROL PROBAB.'!J22</f>
        <v>0</v>
      </c>
      <c r="K22" s="144" t="str">
        <f>+IFERROR(VLOOKUP($J22,'11 FORMULAS'!$B$51:$C$53,2,0),"")</f>
        <v/>
      </c>
      <c r="L22" s="144" t="e">
        <f>+'5 VALORACIÓN CONTROL PROBAB.'!L22</f>
        <v>#REF!</v>
      </c>
      <c r="M22" s="145">
        <f>+'5 VALORACIÓN CONTROL PROBAB.'!M22</f>
        <v>0</v>
      </c>
      <c r="N22" s="144" t="str">
        <f>+IFERROR(VLOOKUP($M22,'11 FORMULAS'!$B$54:$C$55,2,0),"")</f>
        <v/>
      </c>
      <c r="O22" s="146">
        <f>+'5 VALORACIÓN CONTROL PROBAB.'!O22</f>
        <v>0</v>
      </c>
      <c r="P22" s="146">
        <f>+'5 VALORACIÓN CONTROL PROBAB.'!P22</f>
        <v>0</v>
      </c>
      <c r="Q22" s="146">
        <f>+'5 VALORACIÓN CONTROL PROBAB.'!Q22</f>
        <v>0</v>
      </c>
      <c r="R22" s="146">
        <f>+'5 VALORACIÓN CONTROL PROBAB.'!R22</f>
        <v>0</v>
      </c>
      <c r="S22" s="144" t="str">
        <f>+'5 VALORACIÓN CONTROL PROBAB.'!S22</f>
        <v/>
      </c>
      <c r="T22" s="144" t="str">
        <f>IFERROR(IF(S22&lt;&gt;"",T21*(1-S22),""),"")</f>
        <v/>
      </c>
      <c r="U22" s="144" t="str">
        <f>IFERROR(IF(S22&lt;&gt;"",U21*(1-S22),""),"")</f>
        <v/>
      </c>
      <c r="V22" s="617"/>
      <c r="X22" s="152"/>
      <c r="Y22" s="160"/>
      <c r="Z22" s="160"/>
    </row>
    <row r="23" spans="1:26" ht="29.45" customHeight="1" thickBot="1" x14ac:dyDescent="0.3">
      <c r="A23" s="521"/>
      <c r="B23" s="524"/>
      <c r="C23" s="508"/>
      <c r="D23" s="511"/>
      <c r="E23" s="140">
        <v>4</v>
      </c>
      <c r="F23" s="346">
        <f>+'5 VALORACIÓN CONTROL PROBAB.'!F23</f>
        <v>0</v>
      </c>
      <c r="G23" s="347">
        <f>+'5 VALORACIÓN CONTROL PROBAB.'!G23</f>
        <v>0</v>
      </c>
      <c r="H23" s="348">
        <f>+'5 VALORACIÓN CONTROL PROBAB.'!H23</f>
        <v>0</v>
      </c>
      <c r="I23" s="143" t="str">
        <f t="shared" si="3"/>
        <v>0 0 0</v>
      </c>
      <c r="J23" s="162">
        <f>+'5 VALORACIÓN CONTROL PROBAB.'!J23</f>
        <v>0</v>
      </c>
      <c r="K23" s="144" t="str">
        <f>+IFERROR(VLOOKUP($J23,'11 FORMULAS'!$B$51:$C$53,2,0),"")</f>
        <v/>
      </c>
      <c r="L23" s="144" t="e">
        <f>+'5 VALORACIÓN CONTROL PROBAB.'!L23</f>
        <v>#REF!</v>
      </c>
      <c r="M23" s="145">
        <f>+'5 VALORACIÓN CONTROL PROBAB.'!M23</f>
        <v>0</v>
      </c>
      <c r="N23" s="144" t="str">
        <f>+IFERROR(VLOOKUP($M23,'11 FORMULAS'!$B$54:$C$55,2,0),"")</f>
        <v/>
      </c>
      <c r="O23" s="146">
        <f>+'5 VALORACIÓN CONTROL PROBAB.'!O23</f>
        <v>0</v>
      </c>
      <c r="P23" s="146">
        <f>+'5 VALORACIÓN CONTROL PROBAB.'!P23</f>
        <v>0</v>
      </c>
      <c r="Q23" s="146">
        <f>+'5 VALORACIÓN CONTROL PROBAB.'!Q23</f>
        <v>0</v>
      </c>
      <c r="R23" s="146">
        <f>+'5 VALORACIÓN CONTROL PROBAB.'!R23</f>
        <v>0</v>
      </c>
      <c r="S23" s="144" t="str">
        <f>+'5 VALORACIÓN CONTROL PROBAB.'!S23</f>
        <v/>
      </c>
      <c r="T23" s="144" t="str">
        <f>IFERROR(IF(S23&lt;&gt;"",T22*(1-S23),""),"")</f>
        <v/>
      </c>
      <c r="U23" s="144" t="str">
        <f>IFERROR(IF(S23&lt;&gt;"",U22*(1-S23),""),"")</f>
        <v/>
      </c>
      <c r="V23" s="617"/>
      <c r="X23" s="152"/>
      <c r="Y23" s="160"/>
      <c r="Z23" s="160"/>
    </row>
    <row r="24" spans="1:26" ht="29.45" customHeight="1" thickBot="1" x14ac:dyDescent="0.3">
      <c r="A24" s="521"/>
      <c r="B24" s="524"/>
      <c r="C24" s="508"/>
      <c r="D24" s="511"/>
      <c r="E24" s="140">
        <v>5</v>
      </c>
      <c r="F24" s="346">
        <f>+'5 VALORACIÓN CONTROL PROBAB.'!F24</f>
        <v>0</v>
      </c>
      <c r="G24" s="347">
        <f>+'5 VALORACIÓN CONTROL PROBAB.'!G24</f>
        <v>0</v>
      </c>
      <c r="H24" s="348">
        <f>+'5 VALORACIÓN CONTROL PROBAB.'!H24</f>
        <v>0</v>
      </c>
      <c r="I24" s="143" t="str">
        <f t="shared" si="3"/>
        <v>0 0 0</v>
      </c>
      <c r="J24" s="162">
        <f>+'5 VALORACIÓN CONTROL PROBAB.'!J24</f>
        <v>0</v>
      </c>
      <c r="K24" s="144" t="str">
        <f>+IFERROR(VLOOKUP($J24,'11 FORMULAS'!$B$51:$C$53,2,0),"")</f>
        <v/>
      </c>
      <c r="L24" s="144" t="e">
        <f>+'5 VALORACIÓN CONTROL PROBAB.'!L24</f>
        <v>#REF!</v>
      </c>
      <c r="M24" s="145">
        <f>+'5 VALORACIÓN CONTROL PROBAB.'!M24</f>
        <v>0</v>
      </c>
      <c r="N24" s="144" t="str">
        <f>+IFERROR(VLOOKUP($M24,'11 FORMULAS'!$B$54:$C$55,2,0),"")</f>
        <v/>
      </c>
      <c r="O24" s="146">
        <f>+'5 VALORACIÓN CONTROL PROBAB.'!O24</f>
        <v>0</v>
      </c>
      <c r="P24" s="146">
        <f>+'5 VALORACIÓN CONTROL PROBAB.'!P24</f>
        <v>0</v>
      </c>
      <c r="Q24" s="146">
        <f>+'5 VALORACIÓN CONTROL PROBAB.'!Q24</f>
        <v>0</v>
      </c>
      <c r="R24" s="146">
        <f>+'5 VALORACIÓN CONTROL PROBAB.'!R24</f>
        <v>0</v>
      </c>
      <c r="S24" s="144" t="str">
        <f>+'5 VALORACIÓN CONTROL PROBAB.'!S24</f>
        <v/>
      </c>
      <c r="T24" s="144" t="str">
        <f>IFERROR(IF(S24&lt;&gt;"",T23*(1-S24),""),"")</f>
        <v/>
      </c>
      <c r="U24" s="144" t="str">
        <f>IFERROR(IF(S24&lt;&gt;"",U23*(1-S24),""),"")</f>
        <v/>
      </c>
      <c r="V24" s="617"/>
      <c r="X24" s="152"/>
      <c r="Y24" s="160"/>
      <c r="Z24" s="160"/>
    </row>
    <row r="25" spans="1:26" ht="29.45" customHeight="1" thickBot="1" x14ac:dyDescent="0.3">
      <c r="A25" s="522"/>
      <c r="B25" s="525"/>
      <c r="C25" s="509"/>
      <c r="D25" s="512"/>
      <c r="E25" s="154">
        <v>6</v>
      </c>
      <c r="F25" s="346">
        <f>+'5 VALORACIÓN CONTROL PROBAB.'!F25</f>
        <v>0</v>
      </c>
      <c r="G25" s="347">
        <f>+'5 VALORACIÓN CONTROL PROBAB.'!G25</f>
        <v>0</v>
      </c>
      <c r="H25" s="348">
        <f>+'5 VALORACIÓN CONTROL PROBAB.'!H25</f>
        <v>0</v>
      </c>
      <c r="I25" s="143" t="str">
        <f t="shared" si="3"/>
        <v>0 0 0</v>
      </c>
      <c r="J25" s="162">
        <f>+'5 VALORACIÓN CONTROL PROBAB.'!J25</f>
        <v>0</v>
      </c>
      <c r="K25" s="144" t="str">
        <f>+IFERROR(VLOOKUP($J25,'11 FORMULAS'!$B$51:$C$53,2,0),"")</f>
        <v/>
      </c>
      <c r="L25" s="144" t="e">
        <f>+'5 VALORACIÓN CONTROL PROBAB.'!L25</f>
        <v>#REF!</v>
      </c>
      <c r="M25" s="145">
        <f>+'5 VALORACIÓN CONTROL PROBAB.'!M25</f>
        <v>0</v>
      </c>
      <c r="N25" s="144" t="str">
        <f>+IFERROR(VLOOKUP($M25,'11 FORMULAS'!$B$54:$C$55,2,0),"")</f>
        <v/>
      </c>
      <c r="O25" s="146">
        <f>+'5 VALORACIÓN CONTROL PROBAB.'!O25</f>
        <v>0</v>
      </c>
      <c r="P25" s="146">
        <f>+'5 VALORACIÓN CONTROL PROBAB.'!P25</f>
        <v>0</v>
      </c>
      <c r="Q25" s="146">
        <f>+'5 VALORACIÓN CONTROL PROBAB.'!Q25</f>
        <v>0</v>
      </c>
      <c r="R25" s="146">
        <f>+'5 VALORACIÓN CONTROL PROBAB.'!R25</f>
        <v>0</v>
      </c>
      <c r="S25" s="144" t="str">
        <f>+'5 VALORACIÓN CONTROL PROBAB.'!S25</f>
        <v/>
      </c>
      <c r="T25" s="144" t="str">
        <f>IFERROR(IF(S25&lt;&gt;"",T24*(1-S25),""),"")</f>
        <v/>
      </c>
      <c r="U25" s="144" t="str">
        <f>IFERROR(IF(S25&lt;&gt;"",U24*(1-S25),""),"")</f>
        <v/>
      </c>
      <c r="V25" s="618"/>
    </row>
    <row r="26" spans="1:26" ht="29.45" customHeight="1" thickBot="1" x14ac:dyDescent="0.3">
      <c r="A26" s="520" t="str">
        <f>'2 CONTEXTO E IDENTIFICACIÓN'!A12</f>
        <v>R4</v>
      </c>
      <c r="B26" s="523" t="str">
        <f>+'2 CONTEXTO E IDENTIFICACIÓN'!J12</f>
        <v xml:space="preserve"> por a causa de </v>
      </c>
      <c r="C26" s="507" t="str">
        <f>+'3 PROBABIL E IMPACTO INHERENTE'!E12</f>
        <v/>
      </c>
      <c r="D26" s="510" t="str">
        <f>+'3 PROBABIL E IMPACTO INHERENTE'!M12</f>
        <v/>
      </c>
      <c r="E26" s="157">
        <v>1</v>
      </c>
      <c r="F26" s="346">
        <f>+'5 VALORACIÓN CONTROL PROBAB.'!F26</f>
        <v>0</v>
      </c>
      <c r="G26" s="347">
        <f>+'5 VALORACIÓN CONTROL PROBAB.'!G26</f>
        <v>0</v>
      </c>
      <c r="H26" s="348">
        <f>+'5 VALORACIÓN CONTROL PROBAB.'!H26</f>
        <v>0</v>
      </c>
      <c r="I26" s="143" t="str">
        <f t="shared" si="3"/>
        <v>0 0 0</v>
      </c>
      <c r="J26" s="162">
        <f>+'5 VALORACIÓN CONTROL PROBAB.'!J26</f>
        <v>0</v>
      </c>
      <c r="K26" s="144" t="str">
        <f>+IFERROR(VLOOKUP($J26,'11 FORMULAS'!$B$51:$C$53,2,0),"")</f>
        <v/>
      </c>
      <c r="L26" s="144" t="e">
        <f>+'5 VALORACIÓN CONTROL PROBAB.'!L26</f>
        <v>#REF!</v>
      </c>
      <c r="M26" s="145">
        <f>+'5 VALORACIÓN CONTROL PROBAB.'!M26</f>
        <v>0</v>
      </c>
      <c r="N26" s="144" t="str">
        <f>+IFERROR(VLOOKUP($M26,'11 FORMULAS'!$B$54:$C$55,2,0),"")</f>
        <v/>
      </c>
      <c r="O26" s="146">
        <f>+'5 VALORACIÓN CONTROL PROBAB.'!O26</f>
        <v>0</v>
      </c>
      <c r="P26" s="146">
        <f>+'5 VALORACIÓN CONTROL PROBAB.'!P26</f>
        <v>0</v>
      </c>
      <c r="Q26" s="146">
        <f>+'5 VALORACIÓN CONTROL PROBAB.'!Q26</f>
        <v>0</v>
      </c>
      <c r="R26" s="146">
        <f>+'5 VALORACIÓN CONTROL PROBAB.'!R26</f>
        <v>0</v>
      </c>
      <c r="S26" s="144" t="str">
        <f>+'5 VALORACIÓN CONTROL PROBAB.'!S26</f>
        <v/>
      </c>
      <c r="T26" s="144" t="str">
        <f>IFERROR(IF(S26&lt;&gt;"",D26*(1-S26),""),"")</f>
        <v/>
      </c>
      <c r="U26" s="144" t="str">
        <f>IFERROR(IF(S26&lt;&gt;"",D26*(1-S26),""),"")</f>
        <v/>
      </c>
      <c r="V26" s="551" t="str" cm="1">
        <f t="array" ref="V26">IFERROR(IF(D26&lt;&gt;"",LOOKUP(2,1/(U26:U31&lt;&gt;""),U26:U31),""),"")</f>
        <v/>
      </c>
      <c r="X26" s="152"/>
      <c r="Y26" s="160"/>
      <c r="Z26" s="160"/>
    </row>
    <row r="27" spans="1:26" ht="29.45" customHeight="1" thickBot="1" x14ac:dyDescent="0.3">
      <c r="A27" s="521"/>
      <c r="B27" s="524"/>
      <c r="C27" s="508"/>
      <c r="D27" s="511"/>
      <c r="E27" s="140">
        <v>2</v>
      </c>
      <c r="F27" s="346">
        <f>+'5 VALORACIÓN CONTROL PROBAB.'!F27</f>
        <v>0</v>
      </c>
      <c r="G27" s="347">
        <f>+'5 VALORACIÓN CONTROL PROBAB.'!G27</f>
        <v>0</v>
      </c>
      <c r="H27" s="348">
        <f>+'5 VALORACIÓN CONTROL PROBAB.'!H27</f>
        <v>0</v>
      </c>
      <c r="I27" s="143" t="str">
        <f t="shared" si="3"/>
        <v>0 0 0</v>
      </c>
      <c r="J27" s="162">
        <f>+'5 VALORACIÓN CONTROL PROBAB.'!J27</f>
        <v>0</v>
      </c>
      <c r="K27" s="144" t="str">
        <f>+IFERROR(VLOOKUP($J27,'11 FORMULAS'!$B$51:$C$53,2,0),"")</f>
        <v/>
      </c>
      <c r="L27" s="144" t="e">
        <f>+'5 VALORACIÓN CONTROL PROBAB.'!L27</f>
        <v>#REF!</v>
      </c>
      <c r="M27" s="145">
        <f>+'5 VALORACIÓN CONTROL PROBAB.'!M27</f>
        <v>0</v>
      </c>
      <c r="N27" s="144" t="str">
        <f>+IFERROR(VLOOKUP($M27,'11 FORMULAS'!$B$54:$C$55,2,0),"")</f>
        <v/>
      </c>
      <c r="O27" s="146">
        <f>+'5 VALORACIÓN CONTROL PROBAB.'!O27</f>
        <v>0</v>
      </c>
      <c r="P27" s="146">
        <f>+'5 VALORACIÓN CONTROL PROBAB.'!P27</f>
        <v>0</v>
      </c>
      <c r="Q27" s="146">
        <f>+'5 VALORACIÓN CONTROL PROBAB.'!Q27</f>
        <v>0</v>
      </c>
      <c r="R27" s="146">
        <f>+'5 VALORACIÓN CONTROL PROBAB.'!R27</f>
        <v>0</v>
      </c>
      <c r="S27" s="144" t="str">
        <f>+'5 VALORACIÓN CONTROL PROBAB.'!S27</f>
        <v/>
      </c>
      <c r="T27" s="144" t="str">
        <f>IFERROR(IF(S27&lt;&gt;"",T26*(1-S27),""),"")</f>
        <v/>
      </c>
      <c r="U27" s="144" t="str">
        <f>IFERROR(IF(S27&lt;&gt;"",U26*(1-S27),""),"")</f>
        <v/>
      </c>
      <c r="V27" s="617"/>
      <c r="X27" s="152"/>
      <c r="Y27" s="160"/>
      <c r="Z27" s="160"/>
    </row>
    <row r="28" spans="1:26" ht="29.45" customHeight="1" thickBot="1" x14ac:dyDescent="0.3">
      <c r="A28" s="521"/>
      <c r="B28" s="524"/>
      <c r="C28" s="508"/>
      <c r="D28" s="511"/>
      <c r="E28" s="140">
        <v>3</v>
      </c>
      <c r="F28" s="346">
        <f>+'5 VALORACIÓN CONTROL PROBAB.'!F28</f>
        <v>0</v>
      </c>
      <c r="G28" s="347">
        <f>+'5 VALORACIÓN CONTROL PROBAB.'!G28</f>
        <v>0</v>
      </c>
      <c r="H28" s="348">
        <f>+'5 VALORACIÓN CONTROL PROBAB.'!H28</f>
        <v>0</v>
      </c>
      <c r="I28" s="143" t="str">
        <f t="shared" si="3"/>
        <v>0 0 0</v>
      </c>
      <c r="J28" s="162">
        <f>+'5 VALORACIÓN CONTROL PROBAB.'!J28</f>
        <v>0</v>
      </c>
      <c r="K28" s="144" t="str">
        <f>+IFERROR(VLOOKUP($J28,'11 FORMULAS'!$B$51:$C$53,2,0),"")</f>
        <v/>
      </c>
      <c r="L28" s="144" t="e">
        <f>+'5 VALORACIÓN CONTROL PROBAB.'!L28</f>
        <v>#REF!</v>
      </c>
      <c r="M28" s="145">
        <f>+'5 VALORACIÓN CONTROL PROBAB.'!M28</f>
        <v>0</v>
      </c>
      <c r="N28" s="144" t="str">
        <f>+IFERROR(VLOOKUP($M28,'11 FORMULAS'!$B$54:$C$55,2,0),"")</f>
        <v/>
      </c>
      <c r="O28" s="146">
        <f>+'5 VALORACIÓN CONTROL PROBAB.'!O28</f>
        <v>0</v>
      </c>
      <c r="P28" s="146">
        <f>+'5 VALORACIÓN CONTROL PROBAB.'!P28</f>
        <v>0</v>
      </c>
      <c r="Q28" s="146">
        <f>+'5 VALORACIÓN CONTROL PROBAB.'!Q28</f>
        <v>0</v>
      </c>
      <c r="R28" s="146">
        <f>+'5 VALORACIÓN CONTROL PROBAB.'!R28</f>
        <v>0</v>
      </c>
      <c r="S28" s="144" t="str">
        <f>+'5 VALORACIÓN CONTROL PROBAB.'!S28</f>
        <v/>
      </c>
      <c r="T28" s="144" t="str">
        <f>IFERROR(IF(S28&lt;&gt;"",T27*(1-S28),""),"")</f>
        <v/>
      </c>
      <c r="U28" s="144" t="str">
        <f>IFERROR(IF(S28&lt;&gt;"",U27*(1-S28),""),"")</f>
        <v/>
      </c>
      <c r="V28" s="617"/>
      <c r="X28" s="152"/>
      <c r="Y28" s="160"/>
      <c r="Z28" s="160"/>
    </row>
    <row r="29" spans="1:26" ht="29.45" customHeight="1" thickBot="1" x14ac:dyDescent="0.3">
      <c r="A29" s="521"/>
      <c r="B29" s="524"/>
      <c r="C29" s="508"/>
      <c r="D29" s="511"/>
      <c r="E29" s="140">
        <v>4</v>
      </c>
      <c r="F29" s="346">
        <f>+'5 VALORACIÓN CONTROL PROBAB.'!F29</f>
        <v>0</v>
      </c>
      <c r="G29" s="347">
        <f>+'5 VALORACIÓN CONTROL PROBAB.'!G29</f>
        <v>0</v>
      </c>
      <c r="H29" s="348">
        <f>+'5 VALORACIÓN CONTROL PROBAB.'!H29</f>
        <v>0</v>
      </c>
      <c r="I29" s="143" t="str">
        <f t="shared" si="3"/>
        <v>0 0 0</v>
      </c>
      <c r="J29" s="162">
        <f>+'5 VALORACIÓN CONTROL PROBAB.'!J29</f>
        <v>0</v>
      </c>
      <c r="K29" s="144" t="str">
        <f>+IFERROR(VLOOKUP($J29,'11 FORMULAS'!$B$51:$C$53,2,0),"")</f>
        <v/>
      </c>
      <c r="L29" s="144" t="e">
        <f>+'5 VALORACIÓN CONTROL PROBAB.'!L29</f>
        <v>#REF!</v>
      </c>
      <c r="M29" s="145">
        <f>+'5 VALORACIÓN CONTROL PROBAB.'!M29</f>
        <v>0</v>
      </c>
      <c r="N29" s="144" t="str">
        <f>+IFERROR(VLOOKUP($M29,'11 FORMULAS'!$B$54:$C$55,2,0),"")</f>
        <v/>
      </c>
      <c r="O29" s="146">
        <f>+'5 VALORACIÓN CONTROL PROBAB.'!O29</f>
        <v>0</v>
      </c>
      <c r="P29" s="146">
        <f>+'5 VALORACIÓN CONTROL PROBAB.'!P29</f>
        <v>0</v>
      </c>
      <c r="Q29" s="146">
        <f>+'5 VALORACIÓN CONTROL PROBAB.'!Q29</f>
        <v>0</v>
      </c>
      <c r="R29" s="146">
        <f>+'5 VALORACIÓN CONTROL PROBAB.'!R29</f>
        <v>0</v>
      </c>
      <c r="S29" s="144" t="str">
        <f>+'5 VALORACIÓN CONTROL PROBAB.'!S29</f>
        <v/>
      </c>
      <c r="T29" s="144" t="str">
        <f>IFERROR(IF(S29&lt;&gt;"",T28*(1-S29),""),"")</f>
        <v/>
      </c>
      <c r="U29" s="144" t="str">
        <f>IFERROR(IF(S29&lt;&gt;"",U28*(1-S29),""),"")</f>
        <v/>
      </c>
      <c r="V29" s="617"/>
      <c r="X29" s="152"/>
      <c r="Y29" s="160"/>
      <c r="Z29" s="160"/>
    </row>
    <row r="30" spans="1:26" ht="29.45" customHeight="1" thickBot="1" x14ac:dyDescent="0.3">
      <c r="A30" s="521"/>
      <c r="B30" s="524"/>
      <c r="C30" s="508"/>
      <c r="D30" s="511"/>
      <c r="E30" s="140">
        <v>5</v>
      </c>
      <c r="F30" s="346">
        <f>+'5 VALORACIÓN CONTROL PROBAB.'!F30</f>
        <v>0</v>
      </c>
      <c r="G30" s="347">
        <f>+'5 VALORACIÓN CONTROL PROBAB.'!G30</f>
        <v>0</v>
      </c>
      <c r="H30" s="348">
        <f>+'5 VALORACIÓN CONTROL PROBAB.'!H30</f>
        <v>0</v>
      </c>
      <c r="I30" s="143" t="str">
        <f t="shared" si="3"/>
        <v>0 0 0</v>
      </c>
      <c r="J30" s="162">
        <f>+'5 VALORACIÓN CONTROL PROBAB.'!J30</f>
        <v>0</v>
      </c>
      <c r="K30" s="144" t="str">
        <f>+IFERROR(VLOOKUP($J30,'11 FORMULAS'!$B$51:$C$53,2,0),"")</f>
        <v/>
      </c>
      <c r="L30" s="144" t="e">
        <f>+'5 VALORACIÓN CONTROL PROBAB.'!L30</f>
        <v>#REF!</v>
      </c>
      <c r="M30" s="145">
        <f>+'5 VALORACIÓN CONTROL PROBAB.'!M30</f>
        <v>0</v>
      </c>
      <c r="N30" s="144" t="str">
        <f>+IFERROR(VLOOKUP($M30,'11 FORMULAS'!$B$54:$C$55,2,0),"")</f>
        <v/>
      </c>
      <c r="O30" s="146">
        <f>+'5 VALORACIÓN CONTROL PROBAB.'!O30</f>
        <v>0</v>
      </c>
      <c r="P30" s="146">
        <f>+'5 VALORACIÓN CONTROL PROBAB.'!P30</f>
        <v>0</v>
      </c>
      <c r="Q30" s="146">
        <f>+'5 VALORACIÓN CONTROL PROBAB.'!Q30</f>
        <v>0</v>
      </c>
      <c r="R30" s="146">
        <f>+'5 VALORACIÓN CONTROL PROBAB.'!R30</f>
        <v>0</v>
      </c>
      <c r="S30" s="144" t="str">
        <f>+'5 VALORACIÓN CONTROL PROBAB.'!S30</f>
        <v/>
      </c>
      <c r="T30" s="144" t="str">
        <f>IFERROR(IF(S30&lt;&gt;"",T29*(1-S30),""),"")</f>
        <v/>
      </c>
      <c r="U30" s="144" t="str">
        <f>IFERROR(IF(S30&lt;&gt;"",U29*(1-S30),""),"")</f>
        <v/>
      </c>
      <c r="V30" s="617"/>
      <c r="X30" s="152"/>
      <c r="Y30" s="160"/>
      <c r="Z30" s="160"/>
    </row>
    <row r="31" spans="1:26" ht="29.45" customHeight="1" thickBot="1" x14ac:dyDescent="0.3">
      <c r="A31" s="522"/>
      <c r="B31" s="525"/>
      <c r="C31" s="509"/>
      <c r="D31" s="512"/>
      <c r="E31" s="154">
        <v>6</v>
      </c>
      <c r="F31" s="346">
        <f>+'5 VALORACIÓN CONTROL PROBAB.'!F31</f>
        <v>0</v>
      </c>
      <c r="G31" s="347">
        <f>+'5 VALORACIÓN CONTROL PROBAB.'!G31</f>
        <v>0</v>
      </c>
      <c r="H31" s="348">
        <f>+'5 VALORACIÓN CONTROL PROBAB.'!H31</f>
        <v>0</v>
      </c>
      <c r="I31" s="143" t="str">
        <f t="shared" si="3"/>
        <v>0 0 0</v>
      </c>
      <c r="J31" s="162">
        <f>+'5 VALORACIÓN CONTROL PROBAB.'!J31</f>
        <v>0</v>
      </c>
      <c r="K31" s="144" t="str">
        <f>+IFERROR(VLOOKUP($J31,'11 FORMULAS'!$B$51:$C$53,2,0),"")</f>
        <v/>
      </c>
      <c r="L31" s="144" t="e">
        <f>+'5 VALORACIÓN CONTROL PROBAB.'!L31</f>
        <v>#REF!</v>
      </c>
      <c r="M31" s="145">
        <f>+'5 VALORACIÓN CONTROL PROBAB.'!M31</f>
        <v>0</v>
      </c>
      <c r="N31" s="144" t="str">
        <f>+IFERROR(VLOOKUP($M31,'11 FORMULAS'!$B$54:$C$55,2,0),"")</f>
        <v/>
      </c>
      <c r="O31" s="146">
        <f>+'5 VALORACIÓN CONTROL PROBAB.'!O31</f>
        <v>0</v>
      </c>
      <c r="P31" s="146">
        <f>+'5 VALORACIÓN CONTROL PROBAB.'!P31</f>
        <v>0</v>
      </c>
      <c r="Q31" s="146">
        <f>+'5 VALORACIÓN CONTROL PROBAB.'!Q31</f>
        <v>0</v>
      </c>
      <c r="R31" s="146">
        <f>+'5 VALORACIÓN CONTROL PROBAB.'!R31</f>
        <v>0</v>
      </c>
      <c r="S31" s="144" t="str">
        <f>+'5 VALORACIÓN CONTROL PROBAB.'!S31</f>
        <v/>
      </c>
      <c r="T31" s="144" t="str">
        <f>IFERROR(IF(S31&lt;&gt;"",T30*(1-S31),""),"")</f>
        <v/>
      </c>
      <c r="U31" s="144" t="str">
        <f>IFERROR(IF(S31&lt;&gt;"",U30*(1-S31),""),"")</f>
        <v/>
      </c>
      <c r="V31" s="618"/>
    </row>
    <row r="32" spans="1:26" ht="29.45" customHeight="1" thickBot="1" x14ac:dyDescent="0.3">
      <c r="A32" s="520" t="str">
        <f>'2 CONTEXTO E IDENTIFICACIÓN'!A13</f>
        <v>R5</v>
      </c>
      <c r="B32" s="523" t="str">
        <f>+'2 CONTEXTO E IDENTIFICACIÓN'!J13</f>
        <v xml:space="preserve"> por a causa de </v>
      </c>
      <c r="C32" s="507" t="str">
        <f>+'3 PROBABIL E IMPACTO INHERENTE'!E13</f>
        <v/>
      </c>
      <c r="D32" s="510" t="str">
        <f>+'3 PROBABIL E IMPACTO INHERENTE'!M13</f>
        <v/>
      </c>
      <c r="E32" s="157">
        <v>1</v>
      </c>
      <c r="F32" s="346">
        <f>+'5 VALORACIÓN CONTROL PROBAB.'!F32</f>
        <v>0</v>
      </c>
      <c r="G32" s="347">
        <f>+'5 VALORACIÓN CONTROL PROBAB.'!G32</f>
        <v>0</v>
      </c>
      <c r="H32" s="348">
        <f>+'5 VALORACIÓN CONTROL PROBAB.'!H32</f>
        <v>0</v>
      </c>
      <c r="I32" s="143" t="str">
        <f t="shared" si="3"/>
        <v>0 0 0</v>
      </c>
      <c r="J32" s="162">
        <f>+'5 VALORACIÓN CONTROL PROBAB.'!J32</f>
        <v>0</v>
      </c>
      <c r="K32" s="144" t="str">
        <f>+IFERROR(VLOOKUP($J32,'11 FORMULAS'!$B$51:$C$53,2,0),"")</f>
        <v/>
      </c>
      <c r="L32" s="144" t="e">
        <f>+'5 VALORACIÓN CONTROL PROBAB.'!L32</f>
        <v>#REF!</v>
      </c>
      <c r="M32" s="145">
        <f>+'5 VALORACIÓN CONTROL PROBAB.'!M32</f>
        <v>0</v>
      </c>
      <c r="N32" s="144" t="str">
        <f>+IFERROR(VLOOKUP($M32,'11 FORMULAS'!$B$54:$C$55,2,0),"")</f>
        <v/>
      </c>
      <c r="O32" s="146">
        <f>+'5 VALORACIÓN CONTROL PROBAB.'!O32</f>
        <v>0</v>
      </c>
      <c r="P32" s="146">
        <f>+'5 VALORACIÓN CONTROL PROBAB.'!P32</f>
        <v>0</v>
      </c>
      <c r="Q32" s="146">
        <f>+'5 VALORACIÓN CONTROL PROBAB.'!Q32</f>
        <v>0</v>
      </c>
      <c r="R32" s="146">
        <f>+'5 VALORACIÓN CONTROL PROBAB.'!R32</f>
        <v>0</v>
      </c>
      <c r="S32" s="144" t="str">
        <f>+'5 VALORACIÓN CONTROL PROBAB.'!S32</f>
        <v/>
      </c>
      <c r="T32" s="144" t="str">
        <f>IFERROR(IF(S32&lt;&gt;"",D32*(1-S32),""),"")</f>
        <v/>
      </c>
      <c r="U32" s="144" t="str">
        <f>IFERROR(IF(S32&lt;&gt;"",D32*(1-S32),""),"")</f>
        <v/>
      </c>
      <c r="V32" s="551" t="str" cm="1">
        <f t="array" ref="V32">IFERROR(IF(D32&lt;&gt;"",LOOKUP(2,1/(U32:U37&lt;&gt;""),U32:U37),""),"")</f>
        <v/>
      </c>
      <c r="X32" s="152"/>
      <c r="Y32" s="160"/>
      <c r="Z32" s="160"/>
    </row>
    <row r="33" spans="1:26" ht="29.45" customHeight="1" thickBot="1" x14ac:dyDescent="0.3">
      <c r="A33" s="526"/>
      <c r="B33" s="527"/>
      <c r="C33" s="517"/>
      <c r="D33" s="518"/>
      <c r="E33" s="140">
        <v>2</v>
      </c>
      <c r="F33" s="346">
        <f>+'5 VALORACIÓN CONTROL PROBAB.'!F33</f>
        <v>0</v>
      </c>
      <c r="G33" s="347">
        <f>+'5 VALORACIÓN CONTROL PROBAB.'!G33</f>
        <v>0</v>
      </c>
      <c r="H33" s="348">
        <f>+'5 VALORACIÓN CONTROL PROBAB.'!H33</f>
        <v>0</v>
      </c>
      <c r="I33" s="143" t="str">
        <f t="shared" si="3"/>
        <v>0 0 0</v>
      </c>
      <c r="J33" s="162">
        <f>+'5 VALORACIÓN CONTROL PROBAB.'!J33</f>
        <v>0</v>
      </c>
      <c r="K33" s="144" t="str">
        <f>+IFERROR(VLOOKUP($J33,'11 FORMULAS'!$B$51:$C$53,2,0),"")</f>
        <v/>
      </c>
      <c r="L33" s="144" t="e">
        <f>+'5 VALORACIÓN CONTROL PROBAB.'!L33</f>
        <v>#REF!</v>
      </c>
      <c r="M33" s="145">
        <f>+'5 VALORACIÓN CONTROL PROBAB.'!M33</f>
        <v>0</v>
      </c>
      <c r="N33" s="144" t="str">
        <f>+IFERROR(VLOOKUP($M33,'11 FORMULAS'!$B$54:$C$55,2,0),"")</f>
        <v/>
      </c>
      <c r="O33" s="146">
        <f>+'5 VALORACIÓN CONTROL PROBAB.'!O33</f>
        <v>0</v>
      </c>
      <c r="P33" s="146">
        <f>+'5 VALORACIÓN CONTROL PROBAB.'!P33</f>
        <v>0</v>
      </c>
      <c r="Q33" s="146">
        <f>+'5 VALORACIÓN CONTROL PROBAB.'!Q33</f>
        <v>0</v>
      </c>
      <c r="R33" s="146">
        <f>+'5 VALORACIÓN CONTROL PROBAB.'!R33</f>
        <v>0</v>
      </c>
      <c r="S33" s="144" t="str">
        <f>+'5 VALORACIÓN CONTROL PROBAB.'!S33</f>
        <v/>
      </c>
      <c r="T33" s="144" t="str">
        <f>IFERROR(IF(S33&lt;&gt;"",T32*(1-S33),""),"")</f>
        <v/>
      </c>
      <c r="U33" s="144" t="str">
        <f>IFERROR(IF(S33&lt;&gt;"",U32*(1-S33),""),"")</f>
        <v/>
      </c>
      <c r="V33" s="617"/>
      <c r="X33" s="152"/>
      <c r="Y33" s="160"/>
      <c r="Z33" s="160"/>
    </row>
    <row r="34" spans="1:26" ht="29.45" customHeight="1" thickBot="1" x14ac:dyDescent="0.3">
      <c r="A34" s="526"/>
      <c r="B34" s="527"/>
      <c r="C34" s="517"/>
      <c r="D34" s="518"/>
      <c r="E34" s="140">
        <v>3</v>
      </c>
      <c r="F34" s="346">
        <f>+'5 VALORACIÓN CONTROL PROBAB.'!F34</f>
        <v>0</v>
      </c>
      <c r="G34" s="347">
        <f>+'5 VALORACIÓN CONTROL PROBAB.'!G34</f>
        <v>0</v>
      </c>
      <c r="H34" s="348">
        <f>+'5 VALORACIÓN CONTROL PROBAB.'!H34</f>
        <v>0</v>
      </c>
      <c r="I34" s="143" t="str">
        <f t="shared" si="3"/>
        <v>0 0 0</v>
      </c>
      <c r="J34" s="162">
        <f>+'5 VALORACIÓN CONTROL PROBAB.'!J34</f>
        <v>0</v>
      </c>
      <c r="K34" s="144" t="str">
        <f>+IFERROR(VLOOKUP($J34,'11 FORMULAS'!$B$51:$C$53,2,0),"")</f>
        <v/>
      </c>
      <c r="L34" s="144" t="e">
        <f>+'5 VALORACIÓN CONTROL PROBAB.'!L34</f>
        <v>#REF!</v>
      </c>
      <c r="M34" s="145">
        <f>+'5 VALORACIÓN CONTROL PROBAB.'!M34</f>
        <v>0</v>
      </c>
      <c r="N34" s="144" t="str">
        <f>+IFERROR(VLOOKUP($M34,'11 FORMULAS'!$B$54:$C$55,2,0),"")</f>
        <v/>
      </c>
      <c r="O34" s="146">
        <f>+'5 VALORACIÓN CONTROL PROBAB.'!O34</f>
        <v>0</v>
      </c>
      <c r="P34" s="146">
        <f>+'5 VALORACIÓN CONTROL PROBAB.'!P34</f>
        <v>0</v>
      </c>
      <c r="Q34" s="146">
        <f>+'5 VALORACIÓN CONTROL PROBAB.'!Q34</f>
        <v>0</v>
      </c>
      <c r="R34" s="146">
        <f>+'5 VALORACIÓN CONTROL PROBAB.'!R34</f>
        <v>0</v>
      </c>
      <c r="S34" s="144" t="str">
        <f>+'5 VALORACIÓN CONTROL PROBAB.'!S34</f>
        <v/>
      </c>
      <c r="T34" s="144" t="str">
        <f>IFERROR(IF(S34&lt;&gt;"",T33*(1-S34),""),"")</f>
        <v/>
      </c>
      <c r="U34" s="144" t="str">
        <f>IFERROR(IF(S34&lt;&gt;"",U33*(1-S34),""),"")</f>
        <v/>
      </c>
      <c r="V34" s="617"/>
      <c r="X34" s="152"/>
      <c r="Y34" s="160"/>
      <c r="Z34" s="160"/>
    </row>
    <row r="35" spans="1:26" ht="29.45" customHeight="1" thickBot="1" x14ac:dyDescent="0.3">
      <c r="A35" s="521"/>
      <c r="B35" s="524"/>
      <c r="C35" s="508"/>
      <c r="D35" s="511"/>
      <c r="E35" s="140">
        <v>4</v>
      </c>
      <c r="F35" s="346">
        <f>+'5 VALORACIÓN CONTROL PROBAB.'!F35</f>
        <v>0</v>
      </c>
      <c r="G35" s="347">
        <f>+'5 VALORACIÓN CONTROL PROBAB.'!G35</f>
        <v>0</v>
      </c>
      <c r="H35" s="348">
        <f>+'5 VALORACIÓN CONTROL PROBAB.'!H35</f>
        <v>0</v>
      </c>
      <c r="I35" s="143" t="str">
        <f t="shared" si="3"/>
        <v>0 0 0</v>
      </c>
      <c r="J35" s="162">
        <f>+'5 VALORACIÓN CONTROL PROBAB.'!J35</f>
        <v>0</v>
      </c>
      <c r="K35" s="144" t="str">
        <f>+IFERROR(VLOOKUP($J35,'11 FORMULAS'!$B$51:$C$53,2,0),"")</f>
        <v/>
      </c>
      <c r="L35" s="144" t="e">
        <f>+'5 VALORACIÓN CONTROL PROBAB.'!L35</f>
        <v>#REF!</v>
      </c>
      <c r="M35" s="145">
        <f>+'5 VALORACIÓN CONTROL PROBAB.'!M35</f>
        <v>0</v>
      </c>
      <c r="N35" s="144" t="str">
        <f>+IFERROR(VLOOKUP($M35,'11 FORMULAS'!$B$54:$C$55,2,0),"")</f>
        <v/>
      </c>
      <c r="O35" s="146">
        <f>+'5 VALORACIÓN CONTROL PROBAB.'!O35</f>
        <v>0</v>
      </c>
      <c r="P35" s="146">
        <f>+'5 VALORACIÓN CONTROL PROBAB.'!P35</f>
        <v>0</v>
      </c>
      <c r="Q35" s="146">
        <f>+'5 VALORACIÓN CONTROL PROBAB.'!Q35</f>
        <v>0</v>
      </c>
      <c r="R35" s="146">
        <f>+'5 VALORACIÓN CONTROL PROBAB.'!R35</f>
        <v>0</v>
      </c>
      <c r="S35" s="144" t="str">
        <f>+'5 VALORACIÓN CONTROL PROBAB.'!S35</f>
        <v/>
      </c>
      <c r="T35" s="144" t="str">
        <f>IFERROR(IF(S35&lt;&gt;"",T34*(1-S35),""),"")</f>
        <v/>
      </c>
      <c r="U35" s="144" t="str">
        <f>IFERROR(IF(S35&lt;&gt;"",U34*(1-S35),""),"")</f>
        <v/>
      </c>
      <c r="V35" s="617"/>
      <c r="X35" s="152"/>
      <c r="Y35" s="160"/>
      <c r="Z35" s="160"/>
    </row>
    <row r="36" spans="1:26" ht="29.45" customHeight="1" thickBot="1" x14ac:dyDescent="0.3">
      <c r="A36" s="521"/>
      <c r="B36" s="524"/>
      <c r="C36" s="508"/>
      <c r="D36" s="511"/>
      <c r="E36" s="140">
        <v>5</v>
      </c>
      <c r="F36" s="346">
        <f>+'5 VALORACIÓN CONTROL PROBAB.'!F36</f>
        <v>0</v>
      </c>
      <c r="G36" s="347">
        <f>+'5 VALORACIÓN CONTROL PROBAB.'!G36</f>
        <v>0</v>
      </c>
      <c r="H36" s="348">
        <f>+'5 VALORACIÓN CONTROL PROBAB.'!H36</f>
        <v>0</v>
      </c>
      <c r="I36" s="143" t="str">
        <f t="shared" si="3"/>
        <v>0 0 0</v>
      </c>
      <c r="J36" s="162">
        <f>+'5 VALORACIÓN CONTROL PROBAB.'!J36</f>
        <v>0</v>
      </c>
      <c r="K36" s="144" t="str">
        <f>+IFERROR(VLOOKUP($J36,'11 FORMULAS'!$B$51:$C$53,2,0),"")</f>
        <v/>
      </c>
      <c r="L36" s="144" t="e">
        <f>+'5 VALORACIÓN CONTROL PROBAB.'!L36</f>
        <v>#REF!</v>
      </c>
      <c r="M36" s="145">
        <f>+'5 VALORACIÓN CONTROL PROBAB.'!M36</f>
        <v>0</v>
      </c>
      <c r="N36" s="144" t="str">
        <f>+IFERROR(VLOOKUP($M36,'11 FORMULAS'!$B$54:$C$55,2,0),"")</f>
        <v/>
      </c>
      <c r="O36" s="146">
        <f>+'5 VALORACIÓN CONTROL PROBAB.'!O36</f>
        <v>0</v>
      </c>
      <c r="P36" s="146">
        <f>+'5 VALORACIÓN CONTROL PROBAB.'!P36</f>
        <v>0</v>
      </c>
      <c r="Q36" s="146">
        <f>+'5 VALORACIÓN CONTROL PROBAB.'!Q36</f>
        <v>0</v>
      </c>
      <c r="R36" s="146">
        <f>+'5 VALORACIÓN CONTROL PROBAB.'!R36</f>
        <v>0</v>
      </c>
      <c r="S36" s="144" t="str">
        <f>+'5 VALORACIÓN CONTROL PROBAB.'!S36</f>
        <v/>
      </c>
      <c r="T36" s="144" t="str">
        <f>IFERROR(IF(S36&lt;&gt;"",T35*(1-S36),""),"")</f>
        <v/>
      </c>
      <c r="U36" s="144" t="str">
        <f>IFERROR(IF(S36&lt;&gt;"",U35*(1-S36),""),"")</f>
        <v/>
      </c>
      <c r="V36" s="617"/>
      <c r="X36" s="152"/>
      <c r="Y36" s="160"/>
      <c r="Z36" s="160"/>
    </row>
    <row r="37" spans="1:26" ht="29.45" customHeight="1" thickBot="1" x14ac:dyDescent="0.3">
      <c r="A37" s="522"/>
      <c r="B37" s="525"/>
      <c r="C37" s="509"/>
      <c r="D37" s="512"/>
      <c r="E37" s="140">
        <v>6</v>
      </c>
      <c r="F37" s="346">
        <f>+'5 VALORACIÓN CONTROL PROBAB.'!F37</f>
        <v>0</v>
      </c>
      <c r="G37" s="347">
        <f>+'5 VALORACIÓN CONTROL PROBAB.'!G37</f>
        <v>0</v>
      </c>
      <c r="H37" s="348">
        <f>+'5 VALORACIÓN CONTROL PROBAB.'!H37</f>
        <v>0</v>
      </c>
      <c r="I37" s="143" t="str">
        <f t="shared" si="3"/>
        <v>0 0 0</v>
      </c>
      <c r="J37" s="162">
        <f>+'5 VALORACIÓN CONTROL PROBAB.'!J37</f>
        <v>0</v>
      </c>
      <c r="K37" s="144" t="str">
        <f>+IFERROR(VLOOKUP($J37,'11 FORMULAS'!$B$51:$C$53,2,0),"")</f>
        <v/>
      </c>
      <c r="L37" s="144" t="e">
        <f>+'5 VALORACIÓN CONTROL PROBAB.'!L37</f>
        <v>#REF!</v>
      </c>
      <c r="M37" s="145">
        <f>+'5 VALORACIÓN CONTROL PROBAB.'!M37</f>
        <v>0</v>
      </c>
      <c r="N37" s="144" t="str">
        <f>+IFERROR(VLOOKUP($M37,'11 FORMULAS'!$B$54:$C$55,2,0),"")</f>
        <v/>
      </c>
      <c r="O37" s="146">
        <f>+'5 VALORACIÓN CONTROL PROBAB.'!O37</f>
        <v>0</v>
      </c>
      <c r="P37" s="146">
        <f>+'5 VALORACIÓN CONTROL PROBAB.'!P37</f>
        <v>0</v>
      </c>
      <c r="Q37" s="146">
        <f>+'5 VALORACIÓN CONTROL PROBAB.'!Q37</f>
        <v>0</v>
      </c>
      <c r="R37" s="146">
        <f>+'5 VALORACIÓN CONTROL PROBAB.'!R37</f>
        <v>0</v>
      </c>
      <c r="S37" s="144" t="str">
        <f>+'5 VALORACIÓN CONTROL PROBAB.'!S37</f>
        <v/>
      </c>
      <c r="T37" s="144" t="str">
        <f>IFERROR(IF(S37&lt;&gt;"",T36*(1-S37),""),"")</f>
        <v/>
      </c>
      <c r="U37" s="144" t="str">
        <f>IFERROR(IF(S37&lt;&gt;"",U36*(1-S37),""),"")</f>
        <v/>
      </c>
      <c r="V37" s="618"/>
    </row>
    <row r="38" spans="1:26" ht="29.45" customHeight="1" thickBot="1" x14ac:dyDescent="0.3">
      <c r="A38" s="520" t="str">
        <f>'2 CONTEXTO E IDENTIFICACIÓN'!A14</f>
        <v>R6</v>
      </c>
      <c r="B38" s="523" t="str">
        <f>+'2 CONTEXTO E IDENTIFICACIÓN'!J14</f>
        <v xml:space="preserve"> por a causa de </v>
      </c>
      <c r="C38" s="507" t="str">
        <f>+'3 PROBABIL E IMPACTO INHERENTE'!E14</f>
        <v/>
      </c>
      <c r="D38" s="510" t="str">
        <f>+'3 PROBABIL E IMPACTO INHERENTE'!M14</f>
        <v/>
      </c>
      <c r="E38" s="140">
        <v>1</v>
      </c>
      <c r="F38" s="346">
        <f>+'5 VALORACIÓN CONTROL PROBAB.'!F38</f>
        <v>0</v>
      </c>
      <c r="G38" s="347">
        <f>+'5 VALORACIÓN CONTROL PROBAB.'!G38</f>
        <v>0</v>
      </c>
      <c r="H38" s="348">
        <f>+'5 VALORACIÓN CONTROL PROBAB.'!H38</f>
        <v>0</v>
      </c>
      <c r="I38" s="143" t="str">
        <f t="shared" si="3"/>
        <v>0 0 0</v>
      </c>
      <c r="J38" s="162">
        <f>+'5 VALORACIÓN CONTROL PROBAB.'!J38</f>
        <v>0</v>
      </c>
      <c r="K38" s="144" t="str">
        <f>+IFERROR(VLOOKUP($J38,'11 FORMULAS'!$B$51:$C$53,2,0),"")</f>
        <v/>
      </c>
      <c r="L38" s="144" t="e">
        <f>+'5 VALORACIÓN CONTROL PROBAB.'!L38</f>
        <v>#REF!</v>
      </c>
      <c r="M38" s="145">
        <f>+'5 VALORACIÓN CONTROL PROBAB.'!M38</f>
        <v>0</v>
      </c>
      <c r="N38" s="144" t="str">
        <f>+IFERROR(VLOOKUP($M38,'11 FORMULAS'!$B$54:$C$55,2,0),"")</f>
        <v/>
      </c>
      <c r="O38" s="146">
        <f>+'5 VALORACIÓN CONTROL PROBAB.'!O38</f>
        <v>0</v>
      </c>
      <c r="P38" s="146">
        <f>+'5 VALORACIÓN CONTROL PROBAB.'!P38</f>
        <v>0</v>
      </c>
      <c r="Q38" s="146">
        <f>+'5 VALORACIÓN CONTROL PROBAB.'!Q38</f>
        <v>0</v>
      </c>
      <c r="R38" s="146">
        <f>+'5 VALORACIÓN CONTROL PROBAB.'!R38</f>
        <v>0</v>
      </c>
      <c r="S38" s="144" t="str">
        <f>+'5 VALORACIÓN CONTROL PROBAB.'!S38</f>
        <v/>
      </c>
      <c r="T38" s="144" t="str">
        <f>IFERROR(IF(S38&lt;&gt;"",D38*(1-S38),""),"")</f>
        <v/>
      </c>
      <c r="U38" s="144" t="str">
        <f>IFERROR(IF(S38&lt;&gt;"",D38*(1-S38),""),"")</f>
        <v/>
      </c>
      <c r="V38" s="551" t="str" cm="1">
        <f t="array" ref="V38">IFERROR(IF(D38&lt;&gt;"",LOOKUP(2,1/(U38:U43&lt;&gt;""),U38:U43),""),"")</f>
        <v/>
      </c>
      <c r="X38" s="152"/>
      <c r="Y38" s="160"/>
      <c r="Z38" s="160"/>
    </row>
    <row r="39" spans="1:26" ht="29.45" customHeight="1" thickBot="1" x14ac:dyDescent="0.3">
      <c r="A39" s="526"/>
      <c r="B39" s="527"/>
      <c r="C39" s="517"/>
      <c r="D39" s="518"/>
      <c r="E39" s="140">
        <v>2</v>
      </c>
      <c r="F39" s="346">
        <f>+'5 VALORACIÓN CONTROL PROBAB.'!F39</f>
        <v>0</v>
      </c>
      <c r="G39" s="347">
        <f>+'5 VALORACIÓN CONTROL PROBAB.'!G39</f>
        <v>0</v>
      </c>
      <c r="H39" s="348">
        <f>+'5 VALORACIÓN CONTROL PROBAB.'!H39</f>
        <v>0</v>
      </c>
      <c r="I39" s="143" t="str">
        <f t="shared" si="3"/>
        <v>0 0 0</v>
      </c>
      <c r="J39" s="162">
        <f>+'5 VALORACIÓN CONTROL PROBAB.'!J39</f>
        <v>0</v>
      </c>
      <c r="K39" s="144" t="str">
        <f>+IFERROR(VLOOKUP($J39,'11 FORMULAS'!$B$51:$C$53,2,0),"")</f>
        <v/>
      </c>
      <c r="L39" s="144" t="e">
        <f>+'5 VALORACIÓN CONTROL PROBAB.'!L39</f>
        <v>#REF!</v>
      </c>
      <c r="M39" s="145">
        <f>+'5 VALORACIÓN CONTROL PROBAB.'!M39</f>
        <v>0</v>
      </c>
      <c r="N39" s="144" t="str">
        <f>+IFERROR(VLOOKUP($M39,'11 FORMULAS'!$B$54:$C$55,2,0),"")</f>
        <v/>
      </c>
      <c r="O39" s="146">
        <f>+'5 VALORACIÓN CONTROL PROBAB.'!O39</f>
        <v>0</v>
      </c>
      <c r="P39" s="146">
        <f>+'5 VALORACIÓN CONTROL PROBAB.'!P39</f>
        <v>0</v>
      </c>
      <c r="Q39" s="146">
        <f>+'5 VALORACIÓN CONTROL PROBAB.'!Q39</f>
        <v>0</v>
      </c>
      <c r="R39" s="146">
        <f>+'5 VALORACIÓN CONTROL PROBAB.'!R39</f>
        <v>0</v>
      </c>
      <c r="S39" s="144" t="str">
        <f>+'5 VALORACIÓN CONTROL PROBAB.'!S39</f>
        <v/>
      </c>
      <c r="T39" s="144" t="str">
        <f>IFERROR(IF(S39&lt;&gt;"",T38*(1-S39),""),"")</f>
        <v/>
      </c>
      <c r="U39" s="144" t="str">
        <f>IFERROR(IF(S39&lt;&gt;"",U38*(1-S39),""),"")</f>
        <v/>
      </c>
      <c r="V39" s="617"/>
      <c r="X39" s="152"/>
      <c r="Y39" s="160"/>
      <c r="Z39" s="160"/>
    </row>
    <row r="40" spans="1:26" ht="29.45" customHeight="1" thickBot="1" x14ac:dyDescent="0.3">
      <c r="A40" s="526"/>
      <c r="B40" s="527"/>
      <c r="C40" s="517"/>
      <c r="D40" s="518"/>
      <c r="E40" s="140">
        <v>3</v>
      </c>
      <c r="F40" s="346">
        <f>+'5 VALORACIÓN CONTROL PROBAB.'!F40</f>
        <v>0</v>
      </c>
      <c r="G40" s="347">
        <f>+'5 VALORACIÓN CONTROL PROBAB.'!G40</f>
        <v>0</v>
      </c>
      <c r="H40" s="348">
        <f>+'5 VALORACIÓN CONTROL PROBAB.'!H40</f>
        <v>0</v>
      </c>
      <c r="I40" s="143" t="str">
        <f t="shared" si="3"/>
        <v>0 0 0</v>
      </c>
      <c r="J40" s="162">
        <f>+'5 VALORACIÓN CONTROL PROBAB.'!J40</f>
        <v>0</v>
      </c>
      <c r="K40" s="144" t="str">
        <f>+IFERROR(VLOOKUP($J40,'11 FORMULAS'!$B$51:$C$53,2,0),"")</f>
        <v/>
      </c>
      <c r="L40" s="144" t="e">
        <f>+'5 VALORACIÓN CONTROL PROBAB.'!L40</f>
        <v>#REF!</v>
      </c>
      <c r="M40" s="145">
        <f>+'5 VALORACIÓN CONTROL PROBAB.'!M40</f>
        <v>0</v>
      </c>
      <c r="N40" s="144" t="str">
        <f>+IFERROR(VLOOKUP($M40,'11 FORMULAS'!$B$54:$C$55,2,0),"")</f>
        <v/>
      </c>
      <c r="O40" s="146">
        <f>+'5 VALORACIÓN CONTROL PROBAB.'!O40</f>
        <v>0</v>
      </c>
      <c r="P40" s="146">
        <f>+'5 VALORACIÓN CONTROL PROBAB.'!P40</f>
        <v>0</v>
      </c>
      <c r="Q40" s="146">
        <f>+'5 VALORACIÓN CONTROL PROBAB.'!Q40</f>
        <v>0</v>
      </c>
      <c r="R40" s="146">
        <f>+'5 VALORACIÓN CONTROL PROBAB.'!R40</f>
        <v>0</v>
      </c>
      <c r="S40" s="144" t="str">
        <f>+'5 VALORACIÓN CONTROL PROBAB.'!S40</f>
        <v/>
      </c>
      <c r="T40" s="144" t="str">
        <f>IFERROR(IF(S40&lt;&gt;"",T39*(1-S40),""),"")</f>
        <v/>
      </c>
      <c r="U40" s="144" t="str">
        <f>IFERROR(IF(S40&lt;&gt;"",U39*(1-S40),""),"")</f>
        <v/>
      </c>
      <c r="V40" s="617"/>
      <c r="X40" s="152"/>
      <c r="Y40" s="160"/>
      <c r="Z40" s="160"/>
    </row>
    <row r="41" spans="1:26" ht="29.45" customHeight="1" thickBot="1" x14ac:dyDescent="0.3">
      <c r="A41" s="521"/>
      <c r="B41" s="524"/>
      <c r="C41" s="508"/>
      <c r="D41" s="511"/>
      <c r="E41" s="140">
        <v>4</v>
      </c>
      <c r="F41" s="346">
        <f>+'5 VALORACIÓN CONTROL PROBAB.'!F41</f>
        <v>0</v>
      </c>
      <c r="G41" s="347">
        <f>+'5 VALORACIÓN CONTROL PROBAB.'!G41</f>
        <v>0</v>
      </c>
      <c r="H41" s="348">
        <f>+'5 VALORACIÓN CONTROL PROBAB.'!H41</f>
        <v>0</v>
      </c>
      <c r="I41" s="143" t="str">
        <f t="shared" si="3"/>
        <v>0 0 0</v>
      </c>
      <c r="J41" s="162">
        <f>+'5 VALORACIÓN CONTROL PROBAB.'!J41</f>
        <v>0</v>
      </c>
      <c r="K41" s="144" t="str">
        <f>+IFERROR(VLOOKUP($J41,'11 FORMULAS'!$B$51:$C$53,2,0),"")</f>
        <v/>
      </c>
      <c r="L41" s="144" t="e">
        <f>+'5 VALORACIÓN CONTROL PROBAB.'!L41</f>
        <v>#REF!</v>
      </c>
      <c r="M41" s="145">
        <f>+'5 VALORACIÓN CONTROL PROBAB.'!M41</f>
        <v>0</v>
      </c>
      <c r="N41" s="144" t="str">
        <f>+IFERROR(VLOOKUP($M41,'11 FORMULAS'!$B$54:$C$55,2,0),"")</f>
        <v/>
      </c>
      <c r="O41" s="146">
        <f>+'5 VALORACIÓN CONTROL PROBAB.'!O41</f>
        <v>0</v>
      </c>
      <c r="P41" s="146">
        <f>+'5 VALORACIÓN CONTROL PROBAB.'!P41</f>
        <v>0</v>
      </c>
      <c r="Q41" s="146">
        <f>+'5 VALORACIÓN CONTROL PROBAB.'!Q41</f>
        <v>0</v>
      </c>
      <c r="R41" s="146">
        <f>+'5 VALORACIÓN CONTROL PROBAB.'!R41</f>
        <v>0</v>
      </c>
      <c r="S41" s="144" t="str">
        <f>+'5 VALORACIÓN CONTROL PROBAB.'!S41</f>
        <v/>
      </c>
      <c r="T41" s="144" t="str">
        <f>IFERROR(IF(S41&lt;&gt;"",T40*(1-S41),""),"")</f>
        <v/>
      </c>
      <c r="U41" s="144" t="str">
        <f>IFERROR(IF(S41&lt;&gt;"",U40*(1-S41),""),"")</f>
        <v/>
      </c>
      <c r="V41" s="617"/>
      <c r="X41" s="152"/>
      <c r="Y41" s="160"/>
      <c r="Z41" s="160"/>
    </row>
    <row r="42" spans="1:26" ht="29.45" customHeight="1" thickBot="1" x14ac:dyDescent="0.3">
      <c r="A42" s="521"/>
      <c r="B42" s="524"/>
      <c r="C42" s="508"/>
      <c r="D42" s="511"/>
      <c r="E42" s="140">
        <v>5</v>
      </c>
      <c r="F42" s="346">
        <f>+'5 VALORACIÓN CONTROL PROBAB.'!F42</f>
        <v>0</v>
      </c>
      <c r="G42" s="347">
        <f>+'5 VALORACIÓN CONTROL PROBAB.'!G42</f>
        <v>0</v>
      </c>
      <c r="H42" s="348">
        <f>+'5 VALORACIÓN CONTROL PROBAB.'!H42</f>
        <v>0</v>
      </c>
      <c r="I42" s="143" t="str">
        <f t="shared" si="3"/>
        <v>0 0 0</v>
      </c>
      <c r="J42" s="162">
        <f>+'5 VALORACIÓN CONTROL PROBAB.'!J42</f>
        <v>0</v>
      </c>
      <c r="K42" s="144" t="str">
        <f>+IFERROR(VLOOKUP($J42,'11 FORMULAS'!$B$51:$C$53,2,0),"")</f>
        <v/>
      </c>
      <c r="L42" s="144" t="e">
        <f>+'5 VALORACIÓN CONTROL PROBAB.'!L42</f>
        <v>#REF!</v>
      </c>
      <c r="M42" s="145">
        <f>+'5 VALORACIÓN CONTROL PROBAB.'!M42</f>
        <v>0</v>
      </c>
      <c r="N42" s="144" t="str">
        <f>+IFERROR(VLOOKUP($M42,'11 FORMULAS'!$B$54:$C$55,2,0),"")</f>
        <v/>
      </c>
      <c r="O42" s="146">
        <f>+'5 VALORACIÓN CONTROL PROBAB.'!O42</f>
        <v>0</v>
      </c>
      <c r="P42" s="146">
        <f>+'5 VALORACIÓN CONTROL PROBAB.'!P42</f>
        <v>0</v>
      </c>
      <c r="Q42" s="146">
        <f>+'5 VALORACIÓN CONTROL PROBAB.'!Q42</f>
        <v>0</v>
      </c>
      <c r="R42" s="146">
        <f>+'5 VALORACIÓN CONTROL PROBAB.'!R42</f>
        <v>0</v>
      </c>
      <c r="S42" s="144" t="str">
        <f>+'5 VALORACIÓN CONTROL PROBAB.'!S42</f>
        <v/>
      </c>
      <c r="T42" s="144" t="str">
        <f>IFERROR(IF(S42&lt;&gt;"",T41*(1-S42),""),"")</f>
        <v/>
      </c>
      <c r="U42" s="144" t="str">
        <f>IFERROR(IF(S42&lt;&gt;"",U41*(1-S42),""),"")</f>
        <v/>
      </c>
      <c r="V42" s="617"/>
      <c r="X42" s="152"/>
      <c r="Y42" s="160"/>
      <c r="Z42" s="160"/>
    </row>
    <row r="43" spans="1:26" ht="29.45" customHeight="1" thickBot="1" x14ac:dyDescent="0.3">
      <c r="A43" s="522"/>
      <c r="B43" s="525"/>
      <c r="C43" s="509"/>
      <c r="D43" s="512"/>
      <c r="E43" s="154">
        <v>6</v>
      </c>
      <c r="F43" s="346">
        <f>+'5 VALORACIÓN CONTROL PROBAB.'!F43</f>
        <v>0</v>
      </c>
      <c r="G43" s="347">
        <f>+'5 VALORACIÓN CONTROL PROBAB.'!G43</f>
        <v>0</v>
      </c>
      <c r="H43" s="348">
        <f>+'5 VALORACIÓN CONTROL PROBAB.'!H43</f>
        <v>0</v>
      </c>
      <c r="I43" s="143" t="str">
        <f t="shared" si="3"/>
        <v>0 0 0</v>
      </c>
      <c r="J43" s="162">
        <f>+'5 VALORACIÓN CONTROL PROBAB.'!J43</f>
        <v>0</v>
      </c>
      <c r="K43" s="144" t="str">
        <f>+IFERROR(VLOOKUP($J43,'11 FORMULAS'!$B$51:$C$53,2,0),"")</f>
        <v/>
      </c>
      <c r="L43" s="144" t="e">
        <f>+'5 VALORACIÓN CONTROL PROBAB.'!L43</f>
        <v>#REF!</v>
      </c>
      <c r="M43" s="145">
        <f>+'5 VALORACIÓN CONTROL PROBAB.'!M43</f>
        <v>0</v>
      </c>
      <c r="N43" s="144" t="str">
        <f>+IFERROR(VLOOKUP($M43,'11 FORMULAS'!$B$54:$C$55,2,0),"")</f>
        <v/>
      </c>
      <c r="O43" s="146">
        <f>+'5 VALORACIÓN CONTROL PROBAB.'!O43</f>
        <v>0</v>
      </c>
      <c r="P43" s="146">
        <f>+'5 VALORACIÓN CONTROL PROBAB.'!P43</f>
        <v>0</v>
      </c>
      <c r="Q43" s="146">
        <f>+'5 VALORACIÓN CONTROL PROBAB.'!Q43</f>
        <v>0</v>
      </c>
      <c r="R43" s="146">
        <f>+'5 VALORACIÓN CONTROL PROBAB.'!R43</f>
        <v>0</v>
      </c>
      <c r="S43" s="144" t="str">
        <f>+'5 VALORACIÓN CONTROL PROBAB.'!S43</f>
        <v/>
      </c>
      <c r="T43" s="144" t="str">
        <f>IFERROR(IF(S43&lt;&gt;"",T42*(1-S43),""),"")</f>
        <v/>
      </c>
      <c r="U43" s="144" t="str">
        <f>IFERROR(IF(S43&lt;&gt;"",U42*(1-S43),""),"")</f>
        <v/>
      </c>
      <c r="V43" s="618"/>
    </row>
    <row r="44" spans="1:26" ht="29.45" customHeight="1" thickBot="1" x14ac:dyDescent="0.3">
      <c r="A44" s="520" t="str">
        <f>'2 CONTEXTO E IDENTIFICACIÓN'!A15</f>
        <v>R7</v>
      </c>
      <c r="B44" s="523" t="str">
        <f>+'2 CONTEXTO E IDENTIFICACIÓN'!J15</f>
        <v xml:space="preserve"> por a causa de </v>
      </c>
      <c r="C44" s="507" t="str">
        <f>+'3 PROBABIL E IMPACTO INHERENTE'!E15</f>
        <v/>
      </c>
      <c r="D44" s="510" t="str">
        <f>+'3 PROBABIL E IMPACTO INHERENTE'!M15</f>
        <v/>
      </c>
      <c r="E44" s="157">
        <v>1</v>
      </c>
      <c r="F44" s="346">
        <f>+'5 VALORACIÓN CONTROL PROBAB.'!F44</f>
        <v>0</v>
      </c>
      <c r="G44" s="347">
        <f>+'5 VALORACIÓN CONTROL PROBAB.'!G44</f>
        <v>0</v>
      </c>
      <c r="H44" s="348">
        <f>+'5 VALORACIÓN CONTROL PROBAB.'!H44</f>
        <v>0</v>
      </c>
      <c r="I44" s="143" t="str">
        <f t="shared" si="3"/>
        <v>0 0 0</v>
      </c>
      <c r="J44" s="162">
        <f>+'5 VALORACIÓN CONTROL PROBAB.'!J44</f>
        <v>0</v>
      </c>
      <c r="K44" s="144" t="str">
        <f>+IFERROR(VLOOKUP($J44,'11 FORMULAS'!$B$51:$C$53,2,0),"")</f>
        <v/>
      </c>
      <c r="L44" s="144" t="e">
        <f>+'5 VALORACIÓN CONTROL PROBAB.'!L44</f>
        <v>#REF!</v>
      </c>
      <c r="M44" s="145">
        <f>+'5 VALORACIÓN CONTROL PROBAB.'!M44</f>
        <v>0</v>
      </c>
      <c r="N44" s="144" t="str">
        <f>+IFERROR(VLOOKUP($M44,'11 FORMULAS'!$B$54:$C$55,2,0),"")</f>
        <v/>
      </c>
      <c r="O44" s="146">
        <f>+'5 VALORACIÓN CONTROL PROBAB.'!O44</f>
        <v>0</v>
      </c>
      <c r="P44" s="146">
        <f>+'5 VALORACIÓN CONTROL PROBAB.'!P44</f>
        <v>0</v>
      </c>
      <c r="Q44" s="146">
        <f>+'5 VALORACIÓN CONTROL PROBAB.'!Q44</f>
        <v>0</v>
      </c>
      <c r="R44" s="146">
        <f>+'5 VALORACIÓN CONTROL PROBAB.'!R44</f>
        <v>0</v>
      </c>
      <c r="S44" s="144" t="str">
        <f>+'5 VALORACIÓN CONTROL PROBAB.'!S44</f>
        <v/>
      </c>
      <c r="T44" s="144" t="str">
        <f>IFERROR(IF(S44&lt;&gt;"",D44*(1-S44),""),"")</f>
        <v/>
      </c>
      <c r="U44" s="144" t="str">
        <f>IFERROR(IF(S44&lt;&gt;"",D44*(1-S44),""),"")</f>
        <v/>
      </c>
      <c r="V44" s="551" t="str" cm="1">
        <f t="array" ref="V44">IFERROR(IF(D44&lt;&gt;"",LOOKUP(2,1/(U44:U49&lt;&gt;""),U44:U49),""),"")</f>
        <v/>
      </c>
      <c r="X44" s="152"/>
      <c r="Y44" s="160"/>
      <c r="Z44" s="160"/>
    </row>
    <row r="45" spans="1:26" ht="29.45" customHeight="1" thickBot="1" x14ac:dyDescent="0.3">
      <c r="A45" s="521"/>
      <c r="B45" s="524"/>
      <c r="C45" s="508"/>
      <c r="D45" s="511"/>
      <c r="E45" s="140">
        <v>2</v>
      </c>
      <c r="F45" s="346">
        <f>+'5 VALORACIÓN CONTROL PROBAB.'!F45</f>
        <v>0</v>
      </c>
      <c r="G45" s="347">
        <f>+'5 VALORACIÓN CONTROL PROBAB.'!G45</f>
        <v>0</v>
      </c>
      <c r="H45" s="348">
        <f>+'5 VALORACIÓN CONTROL PROBAB.'!H45</f>
        <v>0</v>
      </c>
      <c r="I45" s="143" t="str">
        <f t="shared" si="3"/>
        <v>0 0 0</v>
      </c>
      <c r="J45" s="162">
        <f>+'5 VALORACIÓN CONTROL PROBAB.'!J45</f>
        <v>0</v>
      </c>
      <c r="K45" s="144" t="str">
        <f>+IFERROR(VLOOKUP($J45,'11 FORMULAS'!$B$51:$C$53,2,0),"")</f>
        <v/>
      </c>
      <c r="L45" s="144" t="e">
        <f>+'5 VALORACIÓN CONTROL PROBAB.'!L45</f>
        <v>#REF!</v>
      </c>
      <c r="M45" s="145">
        <f>+'5 VALORACIÓN CONTROL PROBAB.'!M45</f>
        <v>0</v>
      </c>
      <c r="N45" s="144" t="str">
        <f>+IFERROR(VLOOKUP($M45,'11 FORMULAS'!$B$54:$C$55,2,0),"")</f>
        <v/>
      </c>
      <c r="O45" s="146">
        <f>+'5 VALORACIÓN CONTROL PROBAB.'!O45</f>
        <v>0</v>
      </c>
      <c r="P45" s="146">
        <f>+'5 VALORACIÓN CONTROL PROBAB.'!P45</f>
        <v>0</v>
      </c>
      <c r="Q45" s="146">
        <f>+'5 VALORACIÓN CONTROL PROBAB.'!Q45</f>
        <v>0</v>
      </c>
      <c r="R45" s="146">
        <f>+'5 VALORACIÓN CONTROL PROBAB.'!R45</f>
        <v>0</v>
      </c>
      <c r="S45" s="144" t="str">
        <f>+'5 VALORACIÓN CONTROL PROBAB.'!S45</f>
        <v/>
      </c>
      <c r="T45" s="144" t="str">
        <f>IFERROR(IF(S45&lt;&gt;"",T44*(1-S45),""),"")</f>
        <v/>
      </c>
      <c r="U45" s="144" t="str">
        <f>IFERROR(IF(S45&lt;&gt;"",U44*(1-S45),""),"")</f>
        <v/>
      </c>
      <c r="V45" s="617"/>
      <c r="X45" s="152"/>
      <c r="Y45" s="160"/>
      <c r="Z45" s="160"/>
    </row>
    <row r="46" spans="1:26" ht="29.45" customHeight="1" thickBot="1" x14ac:dyDescent="0.3">
      <c r="A46" s="521"/>
      <c r="B46" s="524"/>
      <c r="C46" s="508"/>
      <c r="D46" s="511"/>
      <c r="E46" s="140">
        <v>3</v>
      </c>
      <c r="F46" s="346">
        <f>+'5 VALORACIÓN CONTROL PROBAB.'!F46</f>
        <v>0</v>
      </c>
      <c r="G46" s="347">
        <f>+'5 VALORACIÓN CONTROL PROBAB.'!G46</f>
        <v>0</v>
      </c>
      <c r="H46" s="348">
        <f>+'5 VALORACIÓN CONTROL PROBAB.'!H46</f>
        <v>0</v>
      </c>
      <c r="I46" s="143" t="str">
        <f t="shared" si="3"/>
        <v>0 0 0</v>
      </c>
      <c r="J46" s="162">
        <f>+'5 VALORACIÓN CONTROL PROBAB.'!J46</f>
        <v>0</v>
      </c>
      <c r="K46" s="144" t="str">
        <f>+IFERROR(VLOOKUP($J46,'11 FORMULAS'!$B$51:$C$53,2,0),"")</f>
        <v/>
      </c>
      <c r="L46" s="144" t="e">
        <f>+'5 VALORACIÓN CONTROL PROBAB.'!L46</f>
        <v>#REF!</v>
      </c>
      <c r="M46" s="145">
        <f>+'5 VALORACIÓN CONTROL PROBAB.'!M46</f>
        <v>0</v>
      </c>
      <c r="N46" s="144" t="str">
        <f>+IFERROR(VLOOKUP($M46,'11 FORMULAS'!$B$54:$C$55,2,0),"")</f>
        <v/>
      </c>
      <c r="O46" s="146">
        <f>+'5 VALORACIÓN CONTROL PROBAB.'!O46</f>
        <v>0</v>
      </c>
      <c r="P46" s="146">
        <f>+'5 VALORACIÓN CONTROL PROBAB.'!P46</f>
        <v>0</v>
      </c>
      <c r="Q46" s="146">
        <f>+'5 VALORACIÓN CONTROL PROBAB.'!Q46</f>
        <v>0</v>
      </c>
      <c r="R46" s="146">
        <f>+'5 VALORACIÓN CONTROL PROBAB.'!R46</f>
        <v>0</v>
      </c>
      <c r="S46" s="144" t="str">
        <f>+'5 VALORACIÓN CONTROL PROBAB.'!S46</f>
        <v/>
      </c>
      <c r="T46" s="144" t="str">
        <f>IFERROR(IF(S46&lt;&gt;"",T45*(1-S46),""),"")</f>
        <v/>
      </c>
      <c r="U46" s="144" t="str">
        <f>IFERROR(IF(S46&lt;&gt;"",U45*(1-S46),""),"")</f>
        <v/>
      </c>
      <c r="V46" s="617"/>
      <c r="X46" s="152"/>
      <c r="Y46" s="160"/>
      <c r="Z46" s="160"/>
    </row>
    <row r="47" spans="1:26" ht="29.45" customHeight="1" thickBot="1" x14ac:dyDescent="0.3">
      <c r="A47" s="521"/>
      <c r="B47" s="524"/>
      <c r="C47" s="508"/>
      <c r="D47" s="511"/>
      <c r="E47" s="140">
        <v>4</v>
      </c>
      <c r="F47" s="346">
        <f>+'5 VALORACIÓN CONTROL PROBAB.'!F47</f>
        <v>0</v>
      </c>
      <c r="G47" s="347">
        <f>+'5 VALORACIÓN CONTROL PROBAB.'!G47</f>
        <v>0</v>
      </c>
      <c r="H47" s="348">
        <f>+'5 VALORACIÓN CONTROL PROBAB.'!H47</f>
        <v>0</v>
      </c>
      <c r="I47" s="143" t="str">
        <f t="shared" si="3"/>
        <v>0 0 0</v>
      </c>
      <c r="J47" s="162">
        <f>+'5 VALORACIÓN CONTROL PROBAB.'!J47</f>
        <v>0</v>
      </c>
      <c r="K47" s="144" t="str">
        <f>+IFERROR(VLOOKUP($J47,'11 FORMULAS'!$B$51:$C$53,2,0),"")</f>
        <v/>
      </c>
      <c r="L47" s="144" t="e">
        <f>+'5 VALORACIÓN CONTROL PROBAB.'!L47</f>
        <v>#REF!</v>
      </c>
      <c r="M47" s="145">
        <f>+'5 VALORACIÓN CONTROL PROBAB.'!M47</f>
        <v>0</v>
      </c>
      <c r="N47" s="144" t="str">
        <f>+IFERROR(VLOOKUP($M47,'11 FORMULAS'!$B$54:$C$55,2,0),"")</f>
        <v/>
      </c>
      <c r="O47" s="146">
        <f>+'5 VALORACIÓN CONTROL PROBAB.'!O47</f>
        <v>0</v>
      </c>
      <c r="P47" s="146">
        <f>+'5 VALORACIÓN CONTROL PROBAB.'!P47</f>
        <v>0</v>
      </c>
      <c r="Q47" s="146">
        <f>+'5 VALORACIÓN CONTROL PROBAB.'!Q47</f>
        <v>0</v>
      </c>
      <c r="R47" s="146">
        <f>+'5 VALORACIÓN CONTROL PROBAB.'!R47</f>
        <v>0</v>
      </c>
      <c r="S47" s="144" t="str">
        <f>+'5 VALORACIÓN CONTROL PROBAB.'!S47</f>
        <v/>
      </c>
      <c r="T47" s="144" t="str">
        <f>IFERROR(IF(S47&lt;&gt;"",T46*(1-S47),""),"")</f>
        <v/>
      </c>
      <c r="U47" s="144" t="str">
        <f>IFERROR(IF(S47&lt;&gt;"",U46*(1-S47),""),"")</f>
        <v/>
      </c>
      <c r="V47" s="617"/>
      <c r="X47" s="152"/>
      <c r="Y47" s="160"/>
      <c r="Z47" s="160"/>
    </row>
    <row r="48" spans="1:26" ht="29.45" customHeight="1" thickBot="1" x14ac:dyDescent="0.3">
      <c r="A48" s="521"/>
      <c r="B48" s="524"/>
      <c r="C48" s="508"/>
      <c r="D48" s="511"/>
      <c r="E48" s="140">
        <v>5</v>
      </c>
      <c r="F48" s="346">
        <f>+'5 VALORACIÓN CONTROL PROBAB.'!F48</f>
        <v>0</v>
      </c>
      <c r="G48" s="347">
        <f>+'5 VALORACIÓN CONTROL PROBAB.'!G48</f>
        <v>0</v>
      </c>
      <c r="H48" s="348">
        <f>+'5 VALORACIÓN CONTROL PROBAB.'!H48</f>
        <v>0</v>
      </c>
      <c r="I48" s="143" t="str">
        <f t="shared" si="3"/>
        <v>0 0 0</v>
      </c>
      <c r="J48" s="162">
        <f>+'5 VALORACIÓN CONTROL PROBAB.'!J48</f>
        <v>0</v>
      </c>
      <c r="K48" s="144" t="str">
        <f>+IFERROR(VLOOKUP($J48,'11 FORMULAS'!$B$51:$C$53,2,0),"")</f>
        <v/>
      </c>
      <c r="L48" s="144" t="e">
        <f>+'5 VALORACIÓN CONTROL PROBAB.'!L48</f>
        <v>#REF!</v>
      </c>
      <c r="M48" s="145">
        <f>+'5 VALORACIÓN CONTROL PROBAB.'!M48</f>
        <v>0</v>
      </c>
      <c r="N48" s="144" t="str">
        <f>+IFERROR(VLOOKUP($M48,'11 FORMULAS'!$B$54:$C$55,2,0),"")</f>
        <v/>
      </c>
      <c r="O48" s="146">
        <f>+'5 VALORACIÓN CONTROL PROBAB.'!O48</f>
        <v>0</v>
      </c>
      <c r="P48" s="146">
        <f>+'5 VALORACIÓN CONTROL PROBAB.'!P48</f>
        <v>0</v>
      </c>
      <c r="Q48" s="146">
        <f>+'5 VALORACIÓN CONTROL PROBAB.'!Q48</f>
        <v>0</v>
      </c>
      <c r="R48" s="146">
        <f>+'5 VALORACIÓN CONTROL PROBAB.'!R48</f>
        <v>0</v>
      </c>
      <c r="S48" s="144" t="str">
        <f>+'5 VALORACIÓN CONTROL PROBAB.'!S48</f>
        <v/>
      </c>
      <c r="T48" s="144" t="str">
        <f>IFERROR(IF(S48&lt;&gt;"",T47*(1-S48),""),"")</f>
        <v/>
      </c>
      <c r="U48" s="144" t="str">
        <f>IFERROR(IF(S48&lt;&gt;"",U47*(1-S48),""),"")</f>
        <v/>
      </c>
      <c r="V48" s="617"/>
      <c r="X48" s="152"/>
      <c r="Y48" s="160"/>
      <c r="Z48" s="160"/>
    </row>
    <row r="49" spans="1:26" ht="29.45" customHeight="1" thickBot="1" x14ac:dyDescent="0.3">
      <c r="A49" s="522"/>
      <c r="B49" s="525"/>
      <c r="C49" s="509"/>
      <c r="D49" s="512"/>
      <c r="E49" s="154">
        <v>6</v>
      </c>
      <c r="F49" s="346">
        <f>+'5 VALORACIÓN CONTROL PROBAB.'!F49</f>
        <v>0</v>
      </c>
      <c r="G49" s="347">
        <f>+'5 VALORACIÓN CONTROL PROBAB.'!G49</f>
        <v>0</v>
      </c>
      <c r="H49" s="348">
        <f>+'5 VALORACIÓN CONTROL PROBAB.'!H49</f>
        <v>0</v>
      </c>
      <c r="I49" s="143" t="str">
        <f t="shared" si="3"/>
        <v>0 0 0</v>
      </c>
      <c r="J49" s="162">
        <f>+'5 VALORACIÓN CONTROL PROBAB.'!J49</f>
        <v>0</v>
      </c>
      <c r="K49" s="144" t="str">
        <f>+IFERROR(VLOOKUP($J49,'11 FORMULAS'!$B$51:$C$53,2,0),"")</f>
        <v/>
      </c>
      <c r="L49" s="144" t="e">
        <f>+'5 VALORACIÓN CONTROL PROBAB.'!L49</f>
        <v>#REF!</v>
      </c>
      <c r="M49" s="145">
        <f>+'5 VALORACIÓN CONTROL PROBAB.'!M49</f>
        <v>0</v>
      </c>
      <c r="N49" s="144" t="str">
        <f>+IFERROR(VLOOKUP($M49,'11 FORMULAS'!$B$54:$C$55,2,0),"")</f>
        <v/>
      </c>
      <c r="O49" s="146">
        <f>+'5 VALORACIÓN CONTROL PROBAB.'!O49</f>
        <v>0</v>
      </c>
      <c r="P49" s="146">
        <f>+'5 VALORACIÓN CONTROL PROBAB.'!P49</f>
        <v>0</v>
      </c>
      <c r="Q49" s="146">
        <f>+'5 VALORACIÓN CONTROL PROBAB.'!Q49</f>
        <v>0</v>
      </c>
      <c r="R49" s="146">
        <f>+'5 VALORACIÓN CONTROL PROBAB.'!R49</f>
        <v>0</v>
      </c>
      <c r="S49" s="144" t="str">
        <f>+'5 VALORACIÓN CONTROL PROBAB.'!S49</f>
        <v/>
      </c>
      <c r="T49" s="144" t="str">
        <f>IFERROR(IF(S49&lt;&gt;"",T48*(1-S49),""),"")</f>
        <v/>
      </c>
      <c r="U49" s="144" t="str">
        <f>IFERROR(IF(S49&lt;&gt;"",U48*(1-S49),""),"")</f>
        <v/>
      </c>
      <c r="V49" s="618"/>
    </row>
    <row r="50" spans="1:26" ht="29.45" customHeight="1" thickBot="1" x14ac:dyDescent="0.3">
      <c r="A50" s="520" t="str">
        <f>'2 CONTEXTO E IDENTIFICACIÓN'!A16</f>
        <v>R8</v>
      </c>
      <c r="B50" s="523" t="str">
        <f>+'2 CONTEXTO E IDENTIFICACIÓN'!J16</f>
        <v xml:space="preserve"> por a causa de </v>
      </c>
      <c r="C50" s="507" t="str">
        <f>+'3 PROBABIL E IMPACTO INHERENTE'!E16</f>
        <v/>
      </c>
      <c r="D50" s="510" t="str">
        <f>+'3 PROBABIL E IMPACTO INHERENTE'!M16</f>
        <v/>
      </c>
      <c r="E50" s="157">
        <v>1</v>
      </c>
      <c r="F50" s="346">
        <f>+'5 VALORACIÓN CONTROL PROBAB.'!F50</f>
        <v>0</v>
      </c>
      <c r="G50" s="347">
        <f>+'5 VALORACIÓN CONTROL PROBAB.'!G50</f>
        <v>0</v>
      </c>
      <c r="H50" s="348">
        <f>+'5 VALORACIÓN CONTROL PROBAB.'!H50</f>
        <v>0</v>
      </c>
      <c r="I50" s="143" t="str">
        <f t="shared" si="3"/>
        <v>0 0 0</v>
      </c>
      <c r="J50" s="162">
        <f>+'5 VALORACIÓN CONTROL PROBAB.'!J50</f>
        <v>0</v>
      </c>
      <c r="K50" s="144" t="str">
        <f>+IFERROR(VLOOKUP($J50,'11 FORMULAS'!$B$51:$C$53,2,0),"")</f>
        <v/>
      </c>
      <c r="L50" s="144" t="e">
        <f>+'5 VALORACIÓN CONTROL PROBAB.'!L50</f>
        <v>#REF!</v>
      </c>
      <c r="M50" s="145">
        <f>+'5 VALORACIÓN CONTROL PROBAB.'!M50</f>
        <v>0</v>
      </c>
      <c r="N50" s="144" t="str">
        <f>+IFERROR(VLOOKUP($M50,'11 FORMULAS'!$B$54:$C$55,2,0),"")</f>
        <v/>
      </c>
      <c r="O50" s="146">
        <f>+'5 VALORACIÓN CONTROL PROBAB.'!O50</f>
        <v>0</v>
      </c>
      <c r="P50" s="146">
        <f>+'5 VALORACIÓN CONTROL PROBAB.'!P50</f>
        <v>0</v>
      </c>
      <c r="Q50" s="146">
        <f>+'5 VALORACIÓN CONTROL PROBAB.'!Q50</f>
        <v>0</v>
      </c>
      <c r="R50" s="146">
        <f>+'5 VALORACIÓN CONTROL PROBAB.'!R50</f>
        <v>0</v>
      </c>
      <c r="S50" s="144" t="str">
        <f>+'5 VALORACIÓN CONTROL PROBAB.'!S50</f>
        <v/>
      </c>
      <c r="T50" s="144" t="str">
        <f>IFERROR(IF(S50&lt;&gt;"",D50*(1-S50),""),"")</f>
        <v/>
      </c>
      <c r="U50" s="144" t="str">
        <f>IFERROR(IF(S50&lt;&gt;"",D50*(1-S50),""),"")</f>
        <v/>
      </c>
      <c r="V50" s="551" t="str" cm="1">
        <f t="array" ref="V50">IFERROR(IF(D50&lt;&gt;"",LOOKUP(2,1/(U50:U55&lt;&gt;""),U50:U55),""),"")</f>
        <v/>
      </c>
      <c r="X50" s="152"/>
      <c r="Y50" s="160"/>
      <c r="Z50" s="160"/>
    </row>
    <row r="51" spans="1:26" ht="29.45" customHeight="1" thickBot="1" x14ac:dyDescent="0.3">
      <c r="A51" s="521"/>
      <c r="B51" s="524"/>
      <c r="C51" s="508"/>
      <c r="D51" s="511"/>
      <c r="E51" s="140">
        <v>2</v>
      </c>
      <c r="F51" s="346">
        <f>+'5 VALORACIÓN CONTROL PROBAB.'!F51</f>
        <v>0</v>
      </c>
      <c r="G51" s="347">
        <f>+'5 VALORACIÓN CONTROL PROBAB.'!G51</f>
        <v>0</v>
      </c>
      <c r="H51" s="348">
        <f>+'5 VALORACIÓN CONTROL PROBAB.'!H51</f>
        <v>0</v>
      </c>
      <c r="I51" s="143" t="str">
        <f t="shared" si="3"/>
        <v>0 0 0</v>
      </c>
      <c r="J51" s="162">
        <f>+'5 VALORACIÓN CONTROL PROBAB.'!J51</f>
        <v>0</v>
      </c>
      <c r="K51" s="144" t="str">
        <f>+IFERROR(VLOOKUP($J51,'11 FORMULAS'!$B$51:$C$53,2,0),"")</f>
        <v/>
      </c>
      <c r="L51" s="144" t="e">
        <f>+'5 VALORACIÓN CONTROL PROBAB.'!L51</f>
        <v>#REF!</v>
      </c>
      <c r="M51" s="145">
        <f>+'5 VALORACIÓN CONTROL PROBAB.'!M51</f>
        <v>0</v>
      </c>
      <c r="N51" s="144" t="str">
        <f>+IFERROR(VLOOKUP($M51,'11 FORMULAS'!$B$54:$C$55,2,0),"")</f>
        <v/>
      </c>
      <c r="O51" s="146">
        <f>+'5 VALORACIÓN CONTROL PROBAB.'!O51</f>
        <v>0</v>
      </c>
      <c r="P51" s="146">
        <f>+'5 VALORACIÓN CONTROL PROBAB.'!P51</f>
        <v>0</v>
      </c>
      <c r="Q51" s="146">
        <f>+'5 VALORACIÓN CONTROL PROBAB.'!Q51</f>
        <v>0</v>
      </c>
      <c r="R51" s="146">
        <f>+'5 VALORACIÓN CONTROL PROBAB.'!R51</f>
        <v>0</v>
      </c>
      <c r="S51" s="144" t="str">
        <f>+'5 VALORACIÓN CONTROL PROBAB.'!S51</f>
        <v/>
      </c>
      <c r="T51" s="144" t="str">
        <f>IFERROR(IF(S51&lt;&gt;"",T50*(1-S51),""),"")</f>
        <v/>
      </c>
      <c r="U51" s="144" t="str">
        <f>IFERROR(IF(S51&lt;&gt;"",U50*(1-S51),""),"")</f>
        <v/>
      </c>
      <c r="V51" s="617"/>
      <c r="X51" s="152"/>
      <c r="Y51" s="160"/>
      <c r="Z51" s="160"/>
    </row>
    <row r="52" spans="1:26" ht="29.45" customHeight="1" thickBot="1" x14ac:dyDescent="0.3">
      <c r="A52" s="521"/>
      <c r="B52" s="524"/>
      <c r="C52" s="508"/>
      <c r="D52" s="511"/>
      <c r="E52" s="140">
        <v>3</v>
      </c>
      <c r="F52" s="346">
        <f>+'5 VALORACIÓN CONTROL PROBAB.'!F52</f>
        <v>0</v>
      </c>
      <c r="G52" s="347">
        <f>+'5 VALORACIÓN CONTROL PROBAB.'!G52</f>
        <v>0</v>
      </c>
      <c r="H52" s="348">
        <f>+'5 VALORACIÓN CONTROL PROBAB.'!H52</f>
        <v>0</v>
      </c>
      <c r="I52" s="143" t="str">
        <f t="shared" si="3"/>
        <v>0 0 0</v>
      </c>
      <c r="J52" s="162">
        <f>+'5 VALORACIÓN CONTROL PROBAB.'!J52</f>
        <v>0</v>
      </c>
      <c r="K52" s="144" t="str">
        <f>+IFERROR(VLOOKUP($J52,'11 FORMULAS'!$B$51:$C$53,2,0),"")</f>
        <v/>
      </c>
      <c r="L52" s="144" t="e">
        <f>+'5 VALORACIÓN CONTROL PROBAB.'!L52</f>
        <v>#REF!</v>
      </c>
      <c r="M52" s="145">
        <f>+'5 VALORACIÓN CONTROL PROBAB.'!M52</f>
        <v>0</v>
      </c>
      <c r="N52" s="144" t="str">
        <f>+IFERROR(VLOOKUP($M52,'11 FORMULAS'!$B$54:$C$55,2,0),"")</f>
        <v/>
      </c>
      <c r="O52" s="146">
        <f>+'5 VALORACIÓN CONTROL PROBAB.'!O52</f>
        <v>0</v>
      </c>
      <c r="P52" s="146">
        <f>+'5 VALORACIÓN CONTROL PROBAB.'!P52</f>
        <v>0</v>
      </c>
      <c r="Q52" s="146">
        <f>+'5 VALORACIÓN CONTROL PROBAB.'!Q52</f>
        <v>0</v>
      </c>
      <c r="R52" s="146">
        <f>+'5 VALORACIÓN CONTROL PROBAB.'!R52</f>
        <v>0</v>
      </c>
      <c r="S52" s="144" t="str">
        <f>+'5 VALORACIÓN CONTROL PROBAB.'!S52</f>
        <v/>
      </c>
      <c r="T52" s="144" t="str">
        <f>IFERROR(IF(S52&lt;&gt;"",T51*(1-S52),""),"")</f>
        <v/>
      </c>
      <c r="U52" s="144" t="str">
        <f>IFERROR(IF(S52&lt;&gt;"",U51*(1-S52),""),"")</f>
        <v/>
      </c>
      <c r="V52" s="617"/>
      <c r="X52" s="152"/>
      <c r="Y52" s="160"/>
      <c r="Z52" s="160"/>
    </row>
    <row r="53" spans="1:26" ht="29.45" customHeight="1" thickBot="1" x14ac:dyDescent="0.3">
      <c r="A53" s="521"/>
      <c r="B53" s="524"/>
      <c r="C53" s="508"/>
      <c r="D53" s="511"/>
      <c r="E53" s="140">
        <v>4</v>
      </c>
      <c r="F53" s="346">
        <f>+'5 VALORACIÓN CONTROL PROBAB.'!F53</f>
        <v>0</v>
      </c>
      <c r="G53" s="347">
        <f>+'5 VALORACIÓN CONTROL PROBAB.'!G53</f>
        <v>0</v>
      </c>
      <c r="H53" s="348">
        <f>+'5 VALORACIÓN CONTROL PROBAB.'!H53</f>
        <v>0</v>
      </c>
      <c r="I53" s="143" t="str">
        <f t="shared" si="3"/>
        <v>0 0 0</v>
      </c>
      <c r="J53" s="162">
        <f>+'5 VALORACIÓN CONTROL PROBAB.'!J53</f>
        <v>0</v>
      </c>
      <c r="K53" s="144" t="str">
        <f>+IFERROR(VLOOKUP($J53,'11 FORMULAS'!$B$51:$C$53,2,0),"")</f>
        <v/>
      </c>
      <c r="L53" s="144" t="e">
        <f>+'5 VALORACIÓN CONTROL PROBAB.'!L53</f>
        <v>#REF!</v>
      </c>
      <c r="M53" s="145">
        <f>+'5 VALORACIÓN CONTROL PROBAB.'!M53</f>
        <v>0</v>
      </c>
      <c r="N53" s="144" t="str">
        <f>+IFERROR(VLOOKUP($M53,'11 FORMULAS'!$B$54:$C$55,2,0),"")</f>
        <v/>
      </c>
      <c r="O53" s="146">
        <f>+'5 VALORACIÓN CONTROL PROBAB.'!O53</f>
        <v>0</v>
      </c>
      <c r="P53" s="146">
        <f>+'5 VALORACIÓN CONTROL PROBAB.'!P53</f>
        <v>0</v>
      </c>
      <c r="Q53" s="146">
        <f>+'5 VALORACIÓN CONTROL PROBAB.'!Q53</f>
        <v>0</v>
      </c>
      <c r="R53" s="146">
        <f>+'5 VALORACIÓN CONTROL PROBAB.'!R53</f>
        <v>0</v>
      </c>
      <c r="S53" s="144" t="str">
        <f>+'5 VALORACIÓN CONTROL PROBAB.'!S53</f>
        <v/>
      </c>
      <c r="T53" s="144" t="str">
        <f>IFERROR(IF(S53&lt;&gt;"",T52*(1-S53),""),"")</f>
        <v/>
      </c>
      <c r="U53" s="144" t="str">
        <f>IFERROR(IF(S53&lt;&gt;"",U52*(1-S53),""),"")</f>
        <v/>
      </c>
      <c r="V53" s="617"/>
      <c r="X53" s="152"/>
      <c r="Y53" s="160"/>
      <c r="Z53" s="160"/>
    </row>
    <row r="54" spans="1:26" ht="29.45" customHeight="1" thickBot="1" x14ac:dyDescent="0.3">
      <c r="A54" s="521"/>
      <c r="B54" s="524"/>
      <c r="C54" s="508"/>
      <c r="D54" s="511"/>
      <c r="E54" s="140">
        <v>5</v>
      </c>
      <c r="F54" s="346">
        <f>+'5 VALORACIÓN CONTROL PROBAB.'!F54</f>
        <v>0</v>
      </c>
      <c r="G54" s="347">
        <f>+'5 VALORACIÓN CONTROL PROBAB.'!G54</f>
        <v>0</v>
      </c>
      <c r="H54" s="348">
        <f>+'5 VALORACIÓN CONTROL PROBAB.'!H54</f>
        <v>0</v>
      </c>
      <c r="I54" s="143" t="str">
        <f t="shared" si="3"/>
        <v>0 0 0</v>
      </c>
      <c r="J54" s="162">
        <f>+'5 VALORACIÓN CONTROL PROBAB.'!J54</f>
        <v>0</v>
      </c>
      <c r="K54" s="144" t="str">
        <f>+IFERROR(VLOOKUP($J54,'11 FORMULAS'!$B$51:$C$53,2,0),"")</f>
        <v/>
      </c>
      <c r="L54" s="144" t="e">
        <f>+'5 VALORACIÓN CONTROL PROBAB.'!L54</f>
        <v>#REF!</v>
      </c>
      <c r="M54" s="145">
        <f>+'5 VALORACIÓN CONTROL PROBAB.'!M54</f>
        <v>0</v>
      </c>
      <c r="N54" s="144" t="str">
        <f>+IFERROR(VLOOKUP($M54,'11 FORMULAS'!$B$54:$C$55,2,0),"")</f>
        <v/>
      </c>
      <c r="O54" s="146">
        <f>+'5 VALORACIÓN CONTROL PROBAB.'!O54</f>
        <v>0</v>
      </c>
      <c r="P54" s="146">
        <f>+'5 VALORACIÓN CONTROL PROBAB.'!P54</f>
        <v>0</v>
      </c>
      <c r="Q54" s="146">
        <f>+'5 VALORACIÓN CONTROL PROBAB.'!Q54</f>
        <v>0</v>
      </c>
      <c r="R54" s="146">
        <f>+'5 VALORACIÓN CONTROL PROBAB.'!R54</f>
        <v>0</v>
      </c>
      <c r="S54" s="144" t="str">
        <f>+'5 VALORACIÓN CONTROL PROBAB.'!S54</f>
        <v/>
      </c>
      <c r="T54" s="144" t="str">
        <f>IFERROR(IF(S54&lt;&gt;"",T53*(1-S54),""),"")</f>
        <v/>
      </c>
      <c r="U54" s="144" t="str">
        <f>IFERROR(IF(S54&lt;&gt;"",U53*(1-S54),""),"")</f>
        <v/>
      </c>
      <c r="V54" s="617"/>
      <c r="X54" s="152"/>
      <c r="Y54" s="160"/>
      <c r="Z54" s="160"/>
    </row>
    <row r="55" spans="1:26" ht="29.45" customHeight="1" thickBot="1" x14ac:dyDescent="0.3">
      <c r="A55" s="522"/>
      <c r="B55" s="525"/>
      <c r="C55" s="509"/>
      <c r="D55" s="512"/>
      <c r="E55" s="154">
        <v>6</v>
      </c>
      <c r="F55" s="346">
        <f>+'5 VALORACIÓN CONTROL PROBAB.'!F55</f>
        <v>0</v>
      </c>
      <c r="G55" s="347">
        <f>+'5 VALORACIÓN CONTROL PROBAB.'!G55</f>
        <v>0</v>
      </c>
      <c r="H55" s="348">
        <f>+'5 VALORACIÓN CONTROL PROBAB.'!H55</f>
        <v>0</v>
      </c>
      <c r="I55" s="143" t="str">
        <f t="shared" si="3"/>
        <v>0 0 0</v>
      </c>
      <c r="J55" s="162">
        <f>+'5 VALORACIÓN CONTROL PROBAB.'!J55</f>
        <v>0</v>
      </c>
      <c r="K55" s="144" t="str">
        <f>+IFERROR(VLOOKUP($J55,'11 FORMULAS'!$B$51:$C$53,2,0),"")</f>
        <v/>
      </c>
      <c r="L55" s="144" t="e">
        <f>+'5 VALORACIÓN CONTROL PROBAB.'!L55</f>
        <v>#REF!</v>
      </c>
      <c r="M55" s="145">
        <f>+'5 VALORACIÓN CONTROL PROBAB.'!M55</f>
        <v>0</v>
      </c>
      <c r="N55" s="144" t="str">
        <f>+IFERROR(VLOOKUP($M55,'11 FORMULAS'!$B$54:$C$55,2,0),"")</f>
        <v/>
      </c>
      <c r="O55" s="146">
        <f>+'5 VALORACIÓN CONTROL PROBAB.'!O55</f>
        <v>0</v>
      </c>
      <c r="P55" s="146">
        <f>+'5 VALORACIÓN CONTROL PROBAB.'!P55</f>
        <v>0</v>
      </c>
      <c r="Q55" s="146">
        <f>+'5 VALORACIÓN CONTROL PROBAB.'!Q55</f>
        <v>0</v>
      </c>
      <c r="R55" s="146">
        <f>+'5 VALORACIÓN CONTROL PROBAB.'!R55</f>
        <v>0</v>
      </c>
      <c r="S55" s="144" t="str">
        <f>+'5 VALORACIÓN CONTROL PROBAB.'!S55</f>
        <v/>
      </c>
      <c r="T55" s="144" t="str">
        <f>IFERROR(IF(S55&lt;&gt;"",T54*(1-S55),""),"")</f>
        <v/>
      </c>
      <c r="U55" s="144" t="str">
        <f>IFERROR(IF(S55&lt;&gt;"",U54*(1-S55),""),"")</f>
        <v/>
      </c>
      <c r="V55" s="618"/>
    </row>
    <row r="56" spans="1:26" ht="29.45" customHeight="1" thickBot="1" x14ac:dyDescent="0.3">
      <c r="A56" s="520" t="str">
        <f>'2 CONTEXTO E IDENTIFICACIÓN'!A17</f>
        <v>R9</v>
      </c>
      <c r="B56" s="523" t="str">
        <f>+'2 CONTEXTO E IDENTIFICACIÓN'!J17</f>
        <v xml:space="preserve"> por a causa de </v>
      </c>
      <c r="C56" s="507" t="str">
        <f>+'3 PROBABIL E IMPACTO INHERENTE'!E17</f>
        <v/>
      </c>
      <c r="D56" s="510" t="str">
        <f>+'3 PROBABIL E IMPACTO INHERENTE'!M17</f>
        <v/>
      </c>
      <c r="E56" s="157">
        <v>1</v>
      </c>
      <c r="F56" s="346">
        <f>+'5 VALORACIÓN CONTROL PROBAB.'!F56</f>
        <v>0</v>
      </c>
      <c r="G56" s="347">
        <f>+'5 VALORACIÓN CONTROL PROBAB.'!G56</f>
        <v>0</v>
      </c>
      <c r="H56" s="348">
        <f>+'5 VALORACIÓN CONTROL PROBAB.'!H56</f>
        <v>0</v>
      </c>
      <c r="I56" s="143" t="str">
        <f t="shared" si="3"/>
        <v>0 0 0</v>
      </c>
      <c r="J56" s="162">
        <f>+'5 VALORACIÓN CONTROL PROBAB.'!J56</f>
        <v>0</v>
      </c>
      <c r="K56" s="144" t="str">
        <f>+IFERROR(VLOOKUP($J56,'11 FORMULAS'!$B$51:$C$53,2,0),"")</f>
        <v/>
      </c>
      <c r="L56" s="144" t="e">
        <f>+'5 VALORACIÓN CONTROL PROBAB.'!L56</f>
        <v>#REF!</v>
      </c>
      <c r="M56" s="145">
        <f>+'5 VALORACIÓN CONTROL PROBAB.'!M56</f>
        <v>0</v>
      </c>
      <c r="N56" s="144" t="str">
        <f>+IFERROR(VLOOKUP($M56,'11 FORMULAS'!$B$54:$C$55,2,0),"")</f>
        <v/>
      </c>
      <c r="O56" s="146">
        <f>+'5 VALORACIÓN CONTROL PROBAB.'!O56</f>
        <v>0</v>
      </c>
      <c r="P56" s="146">
        <f>+'5 VALORACIÓN CONTROL PROBAB.'!P56</f>
        <v>0</v>
      </c>
      <c r="Q56" s="146">
        <f>+'5 VALORACIÓN CONTROL PROBAB.'!Q56</f>
        <v>0</v>
      </c>
      <c r="R56" s="146">
        <f>+'5 VALORACIÓN CONTROL PROBAB.'!R56</f>
        <v>0</v>
      </c>
      <c r="S56" s="144" t="str">
        <f>+'5 VALORACIÓN CONTROL PROBAB.'!S56</f>
        <v/>
      </c>
      <c r="T56" s="144" t="str">
        <f>IFERROR(IF(S56&lt;&gt;"",D56*(1-S56),""),"")</f>
        <v/>
      </c>
      <c r="U56" s="144" t="str">
        <f>IFERROR(IF(S56&lt;&gt;"",D56*(1-S56),""),"")</f>
        <v/>
      </c>
      <c r="V56" s="551" t="str" cm="1">
        <f t="array" ref="V56">IFERROR(IF(D56&lt;&gt;"",LOOKUP(2,1/(U56:U61&lt;&gt;""),U56:U61),""),"")</f>
        <v/>
      </c>
      <c r="X56" s="152"/>
      <c r="Y56" s="160"/>
      <c r="Z56" s="160"/>
    </row>
    <row r="57" spans="1:26" ht="29.45" customHeight="1" thickBot="1" x14ac:dyDescent="0.3">
      <c r="A57" s="521"/>
      <c r="B57" s="524"/>
      <c r="C57" s="508"/>
      <c r="D57" s="511"/>
      <c r="E57" s="140">
        <v>2</v>
      </c>
      <c r="F57" s="346">
        <f>+'5 VALORACIÓN CONTROL PROBAB.'!F57</f>
        <v>0</v>
      </c>
      <c r="G57" s="347">
        <f>+'5 VALORACIÓN CONTROL PROBAB.'!G57</f>
        <v>0</v>
      </c>
      <c r="H57" s="348">
        <f>+'5 VALORACIÓN CONTROL PROBAB.'!H57</f>
        <v>0</v>
      </c>
      <c r="I57" s="143" t="str">
        <f t="shared" si="3"/>
        <v>0 0 0</v>
      </c>
      <c r="J57" s="162">
        <f>+'5 VALORACIÓN CONTROL PROBAB.'!J57</f>
        <v>0</v>
      </c>
      <c r="K57" s="144" t="str">
        <f>+IFERROR(VLOOKUP($J57,'11 FORMULAS'!$B$51:$C$53,2,0),"")</f>
        <v/>
      </c>
      <c r="L57" s="144" t="e">
        <f>+'5 VALORACIÓN CONTROL PROBAB.'!L57</f>
        <v>#REF!</v>
      </c>
      <c r="M57" s="145">
        <f>+'5 VALORACIÓN CONTROL PROBAB.'!M57</f>
        <v>0</v>
      </c>
      <c r="N57" s="144" t="str">
        <f>+IFERROR(VLOOKUP($M57,'11 FORMULAS'!$B$54:$C$55,2,0),"")</f>
        <v/>
      </c>
      <c r="O57" s="146">
        <f>+'5 VALORACIÓN CONTROL PROBAB.'!O57</f>
        <v>0</v>
      </c>
      <c r="P57" s="146">
        <f>+'5 VALORACIÓN CONTROL PROBAB.'!P57</f>
        <v>0</v>
      </c>
      <c r="Q57" s="146">
        <f>+'5 VALORACIÓN CONTROL PROBAB.'!Q57</f>
        <v>0</v>
      </c>
      <c r="R57" s="146">
        <f>+'5 VALORACIÓN CONTROL PROBAB.'!R57</f>
        <v>0</v>
      </c>
      <c r="S57" s="144" t="str">
        <f>+'5 VALORACIÓN CONTROL PROBAB.'!S57</f>
        <v/>
      </c>
      <c r="T57" s="144" t="str">
        <f>IFERROR(IF(S57&lt;&gt;"",T56*(1-S57),""),"")</f>
        <v/>
      </c>
      <c r="U57" s="144" t="str">
        <f>IFERROR(IF(S57&lt;&gt;"",U56*(1-S57),""),"")</f>
        <v/>
      </c>
      <c r="V57" s="617"/>
      <c r="X57" s="152"/>
      <c r="Y57" s="160"/>
      <c r="Z57" s="160"/>
    </row>
    <row r="58" spans="1:26" ht="29.45" customHeight="1" thickBot="1" x14ac:dyDescent="0.3">
      <c r="A58" s="521"/>
      <c r="B58" s="524"/>
      <c r="C58" s="508"/>
      <c r="D58" s="511"/>
      <c r="E58" s="140">
        <v>3</v>
      </c>
      <c r="F58" s="346">
        <f>+'5 VALORACIÓN CONTROL PROBAB.'!F58</f>
        <v>0</v>
      </c>
      <c r="G58" s="347">
        <f>+'5 VALORACIÓN CONTROL PROBAB.'!G58</f>
        <v>0</v>
      </c>
      <c r="H58" s="348">
        <f>+'5 VALORACIÓN CONTROL PROBAB.'!H58</f>
        <v>0</v>
      </c>
      <c r="I58" s="143" t="str">
        <f t="shared" si="3"/>
        <v>0 0 0</v>
      </c>
      <c r="J58" s="162">
        <f>+'5 VALORACIÓN CONTROL PROBAB.'!J58</f>
        <v>0</v>
      </c>
      <c r="K58" s="144" t="str">
        <f>+IFERROR(VLOOKUP($J58,'11 FORMULAS'!$B$51:$C$53,2,0),"")</f>
        <v/>
      </c>
      <c r="L58" s="144" t="e">
        <f>+'5 VALORACIÓN CONTROL PROBAB.'!L58</f>
        <v>#REF!</v>
      </c>
      <c r="M58" s="145">
        <f>+'5 VALORACIÓN CONTROL PROBAB.'!M58</f>
        <v>0</v>
      </c>
      <c r="N58" s="144" t="str">
        <f>+IFERROR(VLOOKUP($M58,'11 FORMULAS'!$B$54:$C$55,2,0),"")</f>
        <v/>
      </c>
      <c r="O58" s="146">
        <f>+'5 VALORACIÓN CONTROL PROBAB.'!O58</f>
        <v>0</v>
      </c>
      <c r="P58" s="146">
        <f>+'5 VALORACIÓN CONTROL PROBAB.'!P58</f>
        <v>0</v>
      </c>
      <c r="Q58" s="146">
        <f>+'5 VALORACIÓN CONTROL PROBAB.'!Q58</f>
        <v>0</v>
      </c>
      <c r="R58" s="146">
        <f>+'5 VALORACIÓN CONTROL PROBAB.'!R58</f>
        <v>0</v>
      </c>
      <c r="S58" s="144" t="str">
        <f>+'5 VALORACIÓN CONTROL PROBAB.'!S58</f>
        <v/>
      </c>
      <c r="T58" s="144" t="str">
        <f>IFERROR(IF(S58&lt;&gt;"",T57*(1-S58),""),"")</f>
        <v/>
      </c>
      <c r="U58" s="144" t="str">
        <f>IFERROR(IF(S58&lt;&gt;"",U57*(1-S58),""),"")</f>
        <v/>
      </c>
      <c r="V58" s="617"/>
      <c r="X58" s="152"/>
      <c r="Y58" s="160"/>
      <c r="Z58" s="160"/>
    </row>
    <row r="59" spans="1:26" ht="29.45" customHeight="1" thickBot="1" x14ac:dyDescent="0.3">
      <c r="A59" s="521"/>
      <c r="B59" s="524"/>
      <c r="C59" s="508"/>
      <c r="D59" s="511"/>
      <c r="E59" s="140">
        <v>4</v>
      </c>
      <c r="F59" s="346">
        <f>+'5 VALORACIÓN CONTROL PROBAB.'!F59</f>
        <v>0</v>
      </c>
      <c r="G59" s="347">
        <f>+'5 VALORACIÓN CONTROL PROBAB.'!G59</f>
        <v>0</v>
      </c>
      <c r="H59" s="348">
        <f>+'5 VALORACIÓN CONTROL PROBAB.'!H59</f>
        <v>0</v>
      </c>
      <c r="I59" s="143" t="str">
        <f t="shared" si="3"/>
        <v>0 0 0</v>
      </c>
      <c r="J59" s="162">
        <f>+'5 VALORACIÓN CONTROL PROBAB.'!J59</f>
        <v>0</v>
      </c>
      <c r="K59" s="144" t="str">
        <f>+IFERROR(VLOOKUP($J59,'11 FORMULAS'!$B$51:$C$53,2,0),"")</f>
        <v/>
      </c>
      <c r="L59" s="144" t="e">
        <f>+'5 VALORACIÓN CONTROL PROBAB.'!L59</f>
        <v>#REF!</v>
      </c>
      <c r="M59" s="145">
        <f>+'5 VALORACIÓN CONTROL PROBAB.'!M59</f>
        <v>0</v>
      </c>
      <c r="N59" s="144" t="str">
        <f>+IFERROR(VLOOKUP($M59,'11 FORMULAS'!$B$54:$C$55,2,0),"")</f>
        <v/>
      </c>
      <c r="O59" s="146">
        <f>+'5 VALORACIÓN CONTROL PROBAB.'!O59</f>
        <v>0</v>
      </c>
      <c r="P59" s="146">
        <f>+'5 VALORACIÓN CONTROL PROBAB.'!P59</f>
        <v>0</v>
      </c>
      <c r="Q59" s="146">
        <f>+'5 VALORACIÓN CONTROL PROBAB.'!Q59</f>
        <v>0</v>
      </c>
      <c r="R59" s="146">
        <f>+'5 VALORACIÓN CONTROL PROBAB.'!R59</f>
        <v>0</v>
      </c>
      <c r="S59" s="144" t="str">
        <f>+'5 VALORACIÓN CONTROL PROBAB.'!S59</f>
        <v/>
      </c>
      <c r="T59" s="144" t="str">
        <f>IFERROR(IF(S59&lt;&gt;"",T58*(1-S59),""),"")</f>
        <v/>
      </c>
      <c r="U59" s="144" t="str">
        <f>IFERROR(IF(S59&lt;&gt;"",U58*(1-S59),""),"")</f>
        <v/>
      </c>
      <c r="V59" s="617"/>
      <c r="X59" s="152"/>
      <c r="Y59" s="160"/>
      <c r="Z59" s="160"/>
    </row>
    <row r="60" spans="1:26" ht="29.45" customHeight="1" thickBot="1" x14ac:dyDescent="0.3">
      <c r="A60" s="521"/>
      <c r="B60" s="524"/>
      <c r="C60" s="508"/>
      <c r="D60" s="511"/>
      <c r="E60" s="140">
        <v>5</v>
      </c>
      <c r="F60" s="346">
        <f>+'5 VALORACIÓN CONTROL PROBAB.'!F60</f>
        <v>0</v>
      </c>
      <c r="G60" s="347">
        <f>+'5 VALORACIÓN CONTROL PROBAB.'!G60</f>
        <v>0</v>
      </c>
      <c r="H60" s="348">
        <f>+'5 VALORACIÓN CONTROL PROBAB.'!H60</f>
        <v>0</v>
      </c>
      <c r="I60" s="143" t="str">
        <f t="shared" si="3"/>
        <v>0 0 0</v>
      </c>
      <c r="J60" s="162">
        <f>+'5 VALORACIÓN CONTROL PROBAB.'!J60</f>
        <v>0</v>
      </c>
      <c r="K60" s="144" t="str">
        <f>+IFERROR(VLOOKUP($J60,'11 FORMULAS'!$B$51:$C$53,2,0),"")</f>
        <v/>
      </c>
      <c r="L60" s="144" t="e">
        <f>+'5 VALORACIÓN CONTROL PROBAB.'!L60</f>
        <v>#REF!</v>
      </c>
      <c r="M60" s="145">
        <f>+'5 VALORACIÓN CONTROL PROBAB.'!M60</f>
        <v>0</v>
      </c>
      <c r="N60" s="144" t="str">
        <f>+IFERROR(VLOOKUP($M60,'11 FORMULAS'!$B$54:$C$55,2,0),"")</f>
        <v/>
      </c>
      <c r="O60" s="146">
        <f>+'5 VALORACIÓN CONTROL PROBAB.'!O60</f>
        <v>0</v>
      </c>
      <c r="P60" s="146">
        <f>+'5 VALORACIÓN CONTROL PROBAB.'!P60</f>
        <v>0</v>
      </c>
      <c r="Q60" s="146">
        <f>+'5 VALORACIÓN CONTROL PROBAB.'!Q60</f>
        <v>0</v>
      </c>
      <c r="R60" s="146">
        <f>+'5 VALORACIÓN CONTROL PROBAB.'!R60</f>
        <v>0</v>
      </c>
      <c r="S60" s="144" t="str">
        <f>+'5 VALORACIÓN CONTROL PROBAB.'!S60</f>
        <v/>
      </c>
      <c r="T60" s="144" t="str">
        <f>IFERROR(IF(S60&lt;&gt;"",T59*(1-S60),""),"")</f>
        <v/>
      </c>
      <c r="U60" s="144" t="str">
        <f>IFERROR(IF(S60&lt;&gt;"",U59*(1-S60),""),"")</f>
        <v/>
      </c>
      <c r="V60" s="617"/>
      <c r="X60" s="152"/>
      <c r="Y60" s="160"/>
      <c r="Z60" s="160"/>
    </row>
    <row r="61" spans="1:26" ht="29.45" customHeight="1" thickBot="1" x14ac:dyDescent="0.3">
      <c r="A61" s="522"/>
      <c r="B61" s="525"/>
      <c r="C61" s="509"/>
      <c r="D61" s="512"/>
      <c r="E61" s="154">
        <v>6</v>
      </c>
      <c r="F61" s="346">
        <f>+'5 VALORACIÓN CONTROL PROBAB.'!F61</f>
        <v>0</v>
      </c>
      <c r="G61" s="347">
        <f>+'5 VALORACIÓN CONTROL PROBAB.'!G61</f>
        <v>0</v>
      </c>
      <c r="H61" s="348">
        <f>+'5 VALORACIÓN CONTROL PROBAB.'!H61</f>
        <v>0</v>
      </c>
      <c r="I61" s="143" t="str">
        <f t="shared" si="3"/>
        <v>0 0 0</v>
      </c>
      <c r="J61" s="162">
        <f>+'5 VALORACIÓN CONTROL PROBAB.'!J61</f>
        <v>0</v>
      </c>
      <c r="K61" s="144" t="str">
        <f>+IFERROR(VLOOKUP($J61,'11 FORMULAS'!$B$51:$C$53,2,0),"")</f>
        <v/>
      </c>
      <c r="L61" s="144" t="e">
        <f>+'5 VALORACIÓN CONTROL PROBAB.'!L61</f>
        <v>#REF!</v>
      </c>
      <c r="M61" s="145">
        <f>+'5 VALORACIÓN CONTROL PROBAB.'!M61</f>
        <v>0</v>
      </c>
      <c r="N61" s="144" t="str">
        <f>+IFERROR(VLOOKUP($M61,'11 FORMULAS'!$B$54:$C$55,2,0),"")</f>
        <v/>
      </c>
      <c r="O61" s="146">
        <f>+'5 VALORACIÓN CONTROL PROBAB.'!O61</f>
        <v>0</v>
      </c>
      <c r="P61" s="146">
        <f>+'5 VALORACIÓN CONTROL PROBAB.'!P61</f>
        <v>0</v>
      </c>
      <c r="Q61" s="146">
        <f>+'5 VALORACIÓN CONTROL PROBAB.'!Q61</f>
        <v>0</v>
      </c>
      <c r="R61" s="146">
        <f>+'5 VALORACIÓN CONTROL PROBAB.'!R61</f>
        <v>0</v>
      </c>
      <c r="S61" s="144" t="str">
        <f>+'5 VALORACIÓN CONTROL PROBAB.'!S61</f>
        <v/>
      </c>
      <c r="T61" s="144" t="str">
        <f>IFERROR(IF(S61&lt;&gt;"",T60*(1-S61),""),"")</f>
        <v/>
      </c>
      <c r="U61" s="144" t="str">
        <f>IFERROR(IF(S61&lt;&gt;"",U60*(1-S61),""),"")</f>
        <v/>
      </c>
      <c r="V61" s="618"/>
    </row>
    <row r="62" spans="1:26" ht="29.45" customHeight="1" thickBot="1" x14ac:dyDescent="0.3">
      <c r="A62" s="520" t="str">
        <f>'2 CONTEXTO E IDENTIFICACIÓN'!A18</f>
        <v>R10</v>
      </c>
      <c r="B62" s="523" t="str">
        <f>+'2 CONTEXTO E IDENTIFICACIÓN'!J18</f>
        <v xml:space="preserve"> por a causa de </v>
      </c>
      <c r="C62" s="507" t="str">
        <f>+'3 PROBABIL E IMPACTO INHERENTE'!E18</f>
        <v/>
      </c>
      <c r="D62" s="510" t="str">
        <f>+'3 PROBABIL E IMPACTO INHERENTE'!M18</f>
        <v/>
      </c>
      <c r="E62" s="157">
        <v>1</v>
      </c>
      <c r="F62" s="346">
        <f>+'5 VALORACIÓN CONTROL PROBAB.'!F62</f>
        <v>0</v>
      </c>
      <c r="G62" s="347">
        <f>+'5 VALORACIÓN CONTROL PROBAB.'!G62</f>
        <v>0</v>
      </c>
      <c r="H62" s="348">
        <f>+'5 VALORACIÓN CONTROL PROBAB.'!H62</f>
        <v>0</v>
      </c>
      <c r="I62" s="143" t="str">
        <f t="shared" si="3"/>
        <v>0 0 0</v>
      </c>
      <c r="J62" s="162">
        <f>+'5 VALORACIÓN CONTROL PROBAB.'!J62</f>
        <v>0</v>
      </c>
      <c r="K62" s="144" t="str">
        <f>+IFERROR(VLOOKUP($J62,'11 FORMULAS'!$B$51:$C$53,2,0),"")</f>
        <v/>
      </c>
      <c r="L62" s="144" t="e">
        <f>+'5 VALORACIÓN CONTROL PROBAB.'!L62</f>
        <v>#REF!</v>
      </c>
      <c r="M62" s="145">
        <f>+'5 VALORACIÓN CONTROL PROBAB.'!M62</f>
        <v>0</v>
      </c>
      <c r="N62" s="144" t="str">
        <f>+IFERROR(VLOOKUP($M62,'11 FORMULAS'!$B$54:$C$55,2,0),"")</f>
        <v/>
      </c>
      <c r="O62" s="146">
        <f>+'5 VALORACIÓN CONTROL PROBAB.'!O62</f>
        <v>0</v>
      </c>
      <c r="P62" s="146">
        <f>+'5 VALORACIÓN CONTROL PROBAB.'!P62</f>
        <v>0</v>
      </c>
      <c r="Q62" s="146">
        <f>+'5 VALORACIÓN CONTROL PROBAB.'!Q62</f>
        <v>0</v>
      </c>
      <c r="R62" s="146">
        <f>+'5 VALORACIÓN CONTROL PROBAB.'!R62</f>
        <v>0</v>
      </c>
      <c r="S62" s="144" t="str">
        <f>+'5 VALORACIÓN CONTROL PROBAB.'!S62</f>
        <v/>
      </c>
      <c r="T62" s="144" t="str">
        <f>IFERROR(IF(S62&lt;&gt;"",D62*(1-S62),""),"")</f>
        <v/>
      </c>
      <c r="U62" s="144" t="str">
        <f>IFERROR(IF(S62&lt;&gt;"",D62*(1-S62),""),"")</f>
        <v/>
      </c>
      <c r="V62" s="551" t="str" cm="1">
        <f t="array" ref="V62">IFERROR(IF(D62&lt;&gt;"",LOOKUP(2,1/(U62:U67&lt;&gt;""),U62:U67),""),"")</f>
        <v/>
      </c>
      <c r="X62" s="152"/>
      <c r="Y62" s="160"/>
      <c r="Z62" s="160"/>
    </row>
    <row r="63" spans="1:26" ht="29.45" customHeight="1" thickBot="1" x14ac:dyDescent="0.3">
      <c r="A63" s="521"/>
      <c r="B63" s="524"/>
      <c r="C63" s="508"/>
      <c r="D63" s="511"/>
      <c r="E63" s="140">
        <v>2</v>
      </c>
      <c r="F63" s="346">
        <f>+'5 VALORACIÓN CONTROL PROBAB.'!F63</f>
        <v>0</v>
      </c>
      <c r="G63" s="347">
        <f>+'5 VALORACIÓN CONTROL PROBAB.'!G63</f>
        <v>0</v>
      </c>
      <c r="H63" s="348">
        <f>+'5 VALORACIÓN CONTROL PROBAB.'!H63</f>
        <v>0</v>
      </c>
      <c r="I63" s="143" t="str">
        <f t="shared" si="3"/>
        <v>0 0 0</v>
      </c>
      <c r="J63" s="162">
        <f>+'5 VALORACIÓN CONTROL PROBAB.'!J63</f>
        <v>0</v>
      </c>
      <c r="K63" s="144" t="str">
        <f>+IFERROR(VLOOKUP($J63,'11 FORMULAS'!$B$51:$C$53,2,0),"")</f>
        <v/>
      </c>
      <c r="L63" s="144" t="e">
        <f>+'5 VALORACIÓN CONTROL PROBAB.'!L63</f>
        <v>#REF!</v>
      </c>
      <c r="M63" s="145">
        <f>+'5 VALORACIÓN CONTROL PROBAB.'!M63</f>
        <v>0</v>
      </c>
      <c r="N63" s="144" t="str">
        <f>+IFERROR(VLOOKUP($M63,'11 FORMULAS'!$B$54:$C$55,2,0),"")</f>
        <v/>
      </c>
      <c r="O63" s="146">
        <f>+'5 VALORACIÓN CONTROL PROBAB.'!O63</f>
        <v>0</v>
      </c>
      <c r="P63" s="146">
        <f>+'5 VALORACIÓN CONTROL PROBAB.'!P63</f>
        <v>0</v>
      </c>
      <c r="Q63" s="146">
        <f>+'5 VALORACIÓN CONTROL PROBAB.'!Q63</f>
        <v>0</v>
      </c>
      <c r="R63" s="146">
        <f>+'5 VALORACIÓN CONTROL PROBAB.'!R63</f>
        <v>0</v>
      </c>
      <c r="S63" s="144" t="str">
        <f>+'5 VALORACIÓN CONTROL PROBAB.'!S63</f>
        <v/>
      </c>
      <c r="T63" s="144" t="str">
        <f>IFERROR(IF(S63&lt;&gt;"",T62*(1-S63),""),"")</f>
        <v/>
      </c>
      <c r="U63" s="144" t="str">
        <f>IFERROR(IF(S63&lt;&gt;"",U62*(1-S63),""),"")</f>
        <v/>
      </c>
      <c r="V63" s="617"/>
      <c r="X63" s="152"/>
      <c r="Y63" s="160"/>
      <c r="Z63" s="160"/>
    </row>
    <row r="64" spans="1:26" ht="29.45" customHeight="1" thickBot="1" x14ac:dyDescent="0.3">
      <c r="A64" s="521"/>
      <c r="B64" s="524"/>
      <c r="C64" s="508"/>
      <c r="D64" s="511"/>
      <c r="E64" s="140">
        <v>3</v>
      </c>
      <c r="F64" s="346">
        <f>+'5 VALORACIÓN CONTROL PROBAB.'!F64</f>
        <v>0</v>
      </c>
      <c r="G64" s="347">
        <f>+'5 VALORACIÓN CONTROL PROBAB.'!G64</f>
        <v>0</v>
      </c>
      <c r="H64" s="348">
        <f>+'5 VALORACIÓN CONTROL PROBAB.'!H64</f>
        <v>0</v>
      </c>
      <c r="I64" s="143" t="str">
        <f t="shared" si="3"/>
        <v>0 0 0</v>
      </c>
      <c r="J64" s="162">
        <f>+'5 VALORACIÓN CONTROL PROBAB.'!J64</f>
        <v>0</v>
      </c>
      <c r="K64" s="144" t="str">
        <f>+IFERROR(VLOOKUP($J64,'11 FORMULAS'!$B$51:$C$53,2,0),"")</f>
        <v/>
      </c>
      <c r="L64" s="144" t="e">
        <f>+'5 VALORACIÓN CONTROL PROBAB.'!L64</f>
        <v>#REF!</v>
      </c>
      <c r="M64" s="145">
        <f>+'5 VALORACIÓN CONTROL PROBAB.'!M64</f>
        <v>0</v>
      </c>
      <c r="N64" s="144" t="str">
        <f>+IFERROR(VLOOKUP($M64,'11 FORMULAS'!$B$54:$C$55,2,0),"")</f>
        <v/>
      </c>
      <c r="O64" s="146">
        <f>+'5 VALORACIÓN CONTROL PROBAB.'!O64</f>
        <v>0</v>
      </c>
      <c r="P64" s="146">
        <f>+'5 VALORACIÓN CONTROL PROBAB.'!P64</f>
        <v>0</v>
      </c>
      <c r="Q64" s="146">
        <f>+'5 VALORACIÓN CONTROL PROBAB.'!Q64</f>
        <v>0</v>
      </c>
      <c r="R64" s="146">
        <f>+'5 VALORACIÓN CONTROL PROBAB.'!R64</f>
        <v>0</v>
      </c>
      <c r="S64" s="144" t="str">
        <f>+'5 VALORACIÓN CONTROL PROBAB.'!S64</f>
        <v/>
      </c>
      <c r="T64" s="144" t="str">
        <f>IFERROR(IF(S64&lt;&gt;"",T63*(1-S64),""),"")</f>
        <v/>
      </c>
      <c r="U64" s="144" t="str">
        <f>IFERROR(IF(S64&lt;&gt;"",U63*(1-S64),""),"")</f>
        <v/>
      </c>
      <c r="V64" s="617"/>
      <c r="X64" s="152"/>
      <c r="Y64" s="160"/>
      <c r="Z64" s="160"/>
    </row>
    <row r="65" spans="1:26" ht="29.45" customHeight="1" thickBot="1" x14ac:dyDescent="0.3">
      <c r="A65" s="521"/>
      <c r="B65" s="524"/>
      <c r="C65" s="508"/>
      <c r="D65" s="511"/>
      <c r="E65" s="140">
        <v>4</v>
      </c>
      <c r="F65" s="346">
        <f>+'5 VALORACIÓN CONTROL PROBAB.'!F65</f>
        <v>0</v>
      </c>
      <c r="G65" s="347">
        <f>+'5 VALORACIÓN CONTROL PROBAB.'!G65</f>
        <v>0</v>
      </c>
      <c r="H65" s="348">
        <f>+'5 VALORACIÓN CONTROL PROBAB.'!H65</f>
        <v>0</v>
      </c>
      <c r="I65" s="143" t="str">
        <f t="shared" si="3"/>
        <v>0 0 0</v>
      </c>
      <c r="J65" s="162">
        <f>+'5 VALORACIÓN CONTROL PROBAB.'!J65</f>
        <v>0</v>
      </c>
      <c r="K65" s="144" t="str">
        <f>+IFERROR(VLOOKUP($J65,'11 FORMULAS'!$B$51:$C$53,2,0),"")</f>
        <v/>
      </c>
      <c r="L65" s="144" t="e">
        <f>+'5 VALORACIÓN CONTROL PROBAB.'!L65</f>
        <v>#REF!</v>
      </c>
      <c r="M65" s="145">
        <f>+'5 VALORACIÓN CONTROL PROBAB.'!M65</f>
        <v>0</v>
      </c>
      <c r="N65" s="144" t="str">
        <f>+IFERROR(VLOOKUP($M65,'11 FORMULAS'!$B$54:$C$55,2,0),"")</f>
        <v/>
      </c>
      <c r="O65" s="146">
        <f>+'5 VALORACIÓN CONTROL PROBAB.'!O65</f>
        <v>0</v>
      </c>
      <c r="P65" s="146">
        <f>+'5 VALORACIÓN CONTROL PROBAB.'!P65</f>
        <v>0</v>
      </c>
      <c r="Q65" s="146">
        <f>+'5 VALORACIÓN CONTROL PROBAB.'!Q65</f>
        <v>0</v>
      </c>
      <c r="R65" s="146">
        <f>+'5 VALORACIÓN CONTROL PROBAB.'!R65</f>
        <v>0</v>
      </c>
      <c r="S65" s="144" t="str">
        <f>+'5 VALORACIÓN CONTROL PROBAB.'!S65</f>
        <v/>
      </c>
      <c r="T65" s="144" t="str">
        <f>IFERROR(IF(S65&lt;&gt;"",T64*(1-S65),""),"")</f>
        <v/>
      </c>
      <c r="U65" s="144" t="str">
        <f>IFERROR(IF(S65&lt;&gt;"",U64*(1-S65),""),"")</f>
        <v/>
      </c>
      <c r="V65" s="617"/>
      <c r="X65" s="152"/>
      <c r="Y65" s="160"/>
      <c r="Z65" s="160"/>
    </row>
    <row r="66" spans="1:26" ht="29.45" customHeight="1" thickBot="1" x14ac:dyDescent="0.3">
      <c r="A66" s="521"/>
      <c r="B66" s="524"/>
      <c r="C66" s="508"/>
      <c r="D66" s="511"/>
      <c r="E66" s="140">
        <v>5</v>
      </c>
      <c r="F66" s="346">
        <f>+'5 VALORACIÓN CONTROL PROBAB.'!F66</f>
        <v>0</v>
      </c>
      <c r="G66" s="347">
        <f>+'5 VALORACIÓN CONTROL PROBAB.'!G66</f>
        <v>0</v>
      </c>
      <c r="H66" s="348">
        <f>+'5 VALORACIÓN CONTROL PROBAB.'!H66</f>
        <v>0</v>
      </c>
      <c r="I66" s="143" t="str">
        <f t="shared" si="3"/>
        <v>0 0 0</v>
      </c>
      <c r="J66" s="162">
        <f>+'5 VALORACIÓN CONTROL PROBAB.'!J66</f>
        <v>0</v>
      </c>
      <c r="K66" s="144" t="str">
        <f>+IFERROR(VLOOKUP($J66,'11 FORMULAS'!$B$51:$C$53,2,0),"")</f>
        <v/>
      </c>
      <c r="L66" s="144" t="e">
        <f>+'5 VALORACIÓN CONTROL PROBAB.'!L66</f>
        <v>#REF!</v>
      </c>
      <c r="M66" s="145">
        <f>+'5 VALORACIÓN CONTROL PROBAB.'!M66</f>
        <v>0</v>
      </c>
      <c r="N66" s="144" t="str">
        <f>+IFERROR(VLOOKUP($M66,'11 FORMULAS'!$B$54:$C$55,2,0),"")</f>
        <v/>
      </c>
      <c r="O66" s="146">
        <f>+'5 VALORACIÓN CONTROL PROBAB.'!O66</f>
        <v>0</v>
      </c>
      <c r="P66" s="146">
        <f>+'5 VALORACIÓN CONTROL PROBAB.'!P66</f>
        <v>0</v>
      </c>
      <c r="Q66" s="146">
        <f>+'5 VALORACIÓN CONTROL PROBAB.'!Q66</f>
        <v>0</v>
      </c>
      <c r="R66" s="146">
        <f>+'5 VALORACIÓN CONTROL PROBAB.'!R66</f>
        <v>0</v>
      </c>
      <c r="S66" s="144" t="str">
        <f>+'5 VALORACIÓN CONTROL PROBAB.'!S66</f>
        <v/>
      </c>
      <c r="T66" s="144" t="str">
        <f>IFERROR(IF(S66&lt;&gt;"",T65*(1-S66),""),"")</f>
        <v/>
      </c>
      <c r="U66" s="144" t="str">
        <f>IFERROR(IF(S66&lt;&gt;"",U65*(1-S66),""),"")</f>
        <v/>
      </c>
      <c r="V66" s="617"/>
      <c r="X66" s="152"/>
      <c r="Y66" s="160"/>
      <c r="Z66" s="160"/>
    </row>
    <row r="67" spans="1:26" ht="29.45" customHeight="1" thickBot="1" x14ac:dyDescent="0.3">
      <c r="A67" s="522"/>
      <c r="B67" s="525"/>
      <c r="C67" s="509"/>
      <c r="D67" s="512"/>
      <c r="E67" s="154">
        <v>6</v>
      </c>
      <c r="F67" s="346">
        <f>+'5 VALORACIÓN CONTROL PROBAB.'!F67</f>
        <v>0</v>
      </c>
      <c r="G67" s="347">
        <f>+'5 VALORACIÓN CONTROL PROBAB.'!G67</f>
        <v>0</v>
      </c>
      <c r="H67" s="348">
        <f>+'5 VALORACIÓN CONTROL PROBAB.'!H67</f>
        <v>0</v>
      </c>
      <c r="I67" s="143" t="str">
        <f t="shared" si="3"/>
        <v>0 0 0</v>
      </c>
      <c r="J67" s="162">
        <f>+'5 VALORACIÓN CONTROL PROBAB.'!J67</f>
        <v>0</v>
      </c>
      <c r="K67" s="144" t="str">
        <f>+IFERROR(VLOOKUP($J67,'11 FORMULAS'!$B$51:$C$53,2,0),"")</f>
        <v/>
      </c>
      <c r="L67" s="144" t="e">
        <f>+'5 VALORACIÓN CONTROL PROBAB.'!L67</f>
        <v>#REF!</v>
      </c>
      <c r="M67" s="145">
        <f>+'5 VALORACIÓN CONTROL PROBAB.'!M67</f>
        <v>0</v>
      </c>
      <c r="N67" s="144" t="str">
        <f>+IFERROR(VLOOKUP($M67,'11 FORMULAS'!$B$54:$C$55,2,0),"")</f>
        <v/>
      </c>
      <c r="O67" s="146">
        <f>+'5 VALORACIÓN CONTROL PROBAB.'!O67</f>
        <v>0</v>
      </c>
      <c r="P67" s="146">
        <f>+'5 VALORACIÓN CONTROL PROBAB.'!P67</f>
        <v>0</v>
      </c>
      <c r="Q67" s="146">
        <f>+'5 VALORACIÓN CONTROL PROBAB.'!Q67</f>
        <v>0</v>
      </c>
      <c r="R67" s="146">
        <f>+'5 VALORACIÓN CONTROL PROBAB.'!R67</f>
        <v>0</v>
      </c>
      <c r="S67" s="144" t="str">
        <f>+'5 VALORACIÓN CONTROL PROBAB.'!S67</f>
        <v/>
      </c>
      <c r="T67" s="144" t="str">
        <f>IFERROR(IF(S67&lt;&gt;"",T66*(1-S67),""),"")</f>
        <v/>
      </c>
      <c r="U67" s="144" t="str">
        <f>IFERROR(IF(S67&lt;&gt;"",U66*(1-S67),""),"")</f>
        <v/>
      </c>
      <c r="V67" s="618"/>
    </row>
    <row r="68" spans="1:26" ht="29.45" customHeight="1" thickBot="1" x14ac:dyDescent="0.3">
      <c r="A68" s="520" t="str">
        <f>'2 CONTEXTO E IDENTIFICACIÓN'!A19</f>
        <v>R11</v>
      </c>
      <c r="B68" s="523" t="str">
        <f>+'2 CONTEXTO E IDENTIFICACIÓN'!J19</f>
        <v xml:space="preserve"> por a causa de </v>
      </c>
      <c r="C68" s="507" t="str">
        <f>+'3 PROBABIL E IMPACTO INHERENTE'!E19</f>
        <v/>
      </c>
      <c r="D68" s="510" t="str">
        <f>+'3 PROBABIL E IMPACTO INHERENTE'!M19</f>
        <v/>
      </c>
      <c r="E68" s="157">
        <v>1</v>
      </c>
      <c r="F68" s="346">
        <f>+'5 VALORACIÓN CONTROL PROBAB.'!F68</f>
        <v>0</v>
      </c>
      <c r="G68" s="347">
        <f>+'5 VALORACIÓN CONTROL PROBAB.'!G68</f>
        <v>0</v>
      </c>
      <c r="H68" s="348">
        <f>+'5 VALORACIÓN CONTROL PROBAB.'!H68</f>
        <v>0</v>
      </c>
      <c r="I68" s="143" t="str">
        <f t="shared" si="3"/>
        <v>0 0 0</v>
      </c>
      <c r="J68" s="162">
        <f>+'5 VALORACIÓN CONTROL PROBAB.'!J68</f>
        <v>0</v>
      </c>
      <c r="K68" s="144" t="str">
        <f>+IFERROR(VLOOKUP($J68,'11 FORMULAS'!$B$51:$C$53,2,0),"")</f>
        <v/>
      </c>
      <c r="L68" s="144" t="e">
        <f>+'5 VALORACIÓN CONTROL PROBAB.'!L68</f>
        <v>#REF!</v>
      </c>
      <c r="M68" s="145">
        <f>+'5 VALORACIÓN CONTROL PROBAB.'!M68</f>
        <v>0</v>
      </c>
      <c r="N68" s="144" t="str">
        <f>+IFERROR(VLOOKUP($M68,'11 FORMULAS'!$B$54:$C$55,2,0),"")</f>
        <v/>
      </c>
      <c r="O68" s="146">
        <f>+'5 VALORACIÓN CONTROL PROBAB.'!O68</f>
        <v>0</v>
      </c>
      <c r="P68" s="146">
        <f>+'5 VALORACIÓN CONTROL PROBAB.'!P68</f>
        <v>0</v>
      </c>
      <c r="Q68" s="146">
        <f>+'5 VALORACIÓN CONTROL PROBAB.'!Q68</f>
        <v>0</v>
      </c>
      <c r="R68" s="146">
        <f>+'5 VALORACIÓN CONTROL PROBAB.'!R68</f>
        <v>0</v>
      </c>
      <c r="S68" s="144" t="str">
        <f>+'5 VALORACIÓN CONTROL PROBAB.'!S68</f>
        <v/>
      </c>
      <c r="T68" s="144" t="str">
        <f>IFERROR(IF(S68&lt;&gt;"",D68*(1-S68),""),"")</f>
        <v/>
      </c>
      <c r="U68" s="144" t="str">
        <f>IFERROR(IF(S68&lt;&gt;"",D68*(1-S68),""),"")</f>
        <v/>
      </c>
      <c r="V68" s="551" t="str" cm="1">
        <f t="array" ref="V68">IFERROR(IF(D68&lt;&gt;"",LOOKUP(2,1/(U68:U73&lt;&gt;""),U68:U73),""),"")</f>
        <v/>
      </c>
      <c r="X68" s="152"/>
      <c r="Y68" s="160"/>
      <c r="Z68" s="160"/>
    </row>
    <row r="69" spans="1:26" ht="29.45" customHeight="1" thickBot="1" x14ac:dyDescent="0.3">
      <c r="A69" s="526"/>
      <c r="B69" s="527"/>
      <c r="C69" s="517"/>
      <c r="D69" s="518"/>
      <c r="E69" s="140">
        <v>2</v>
      </c>
      <c r="F69" s="346">
        <f>+'5 VALORACIÓN CONTROL PROBAB.'!F69</f>
        <v>0</v>
      </c>
      <c r="G69" s="347">
        <f>+'5 VALORACIÓN CONTROL PROBAB.'!G69</f>
        <v>0</v>
      </c>
      <c r="H69" s="348">
        <f>+'5 VALORACIÓN CONTROL PROBAB.'!H69</f>
        <v>0</v>
      </c>
      <c r="I69" s="143" t="str">
        <f t="shared" si="3"/>
        <v>0 0 0</v>
      </c>
      <c r="J69" s="162">
        <f>+'5 VALORACIÓN CONTROL PROBAB.'!J69</f>
        <v>0</v>
      </c>
      <c r="K69" s="144" t="str">
        <f>+IFERROR(VLOOKUP($J69,'11 FORMULAS'!$B$51:$C$53,2,0),"")</f>
        <v/>
      </c>
      <c r="L69" s="144" t="e">
        <f>+'5 VALORACIÓN CONTROL PROBAB.'!L69</f>
        <v>#REF!</v>
      </c>
      <c r="M69" s="145">
        <f>+'5 VALORACIÓN CONTROL PROBAB.'!M69</f>
        <v>0</v>
      </c>
      <c r="N69" s="144" t="str">
        <f>+IFERROR(VLOOKUP($M69,'11 FORMULAS'!$B$54:$C$55,2,0),"")</f>
        <v/>
      </c>
      <c r="O69" s="146">
        <f>+'5 VALORACIÓN CONTROL PROBAB.'!O69</f>
        <v>0</v>
      </c>
      <c r="P69" s="146">
        <f>+'5 VALORACIÓN CONTROL PROBAB.'!P69</f>
        <v>0</v>
      </c>
      <c r="Q69" s="146">
        <f>+'5 VALORACIÓN CONTROL PROBAB.'!Q69</f>
        <v>0</v>
      </c>
      <c r="R69" s="146">
        <f>+'5 VALORACIÓN CONTROL PROBAB.'!R69</f>
        <v>0</v>
      </c>
      <c r="S69" s="144" t="str">
        <f>+'5 VALORACIÓN CONTROL PROBAB.'!S69</f>
        <v/>
      </c>
      <c r="T69" s="144" t="str">
        <f>IFERROR(IF(S69&lt;&gt;"",T68*(1-S69),""),"")</f>
        <v/>
      </c>
      <c r="U69" s="144" t="str">
        <f>IFERROR(IF(S69&lt;&gt;"",U68*(1-S69),""),"")</f>
        <v/>
      </c>
      <c r="V69" s="617"/>
      <c r="X69" s="152"/>
      <c r="Y69" s="160"/>
      <c r="Z69" s="160"/>
    </row>
    <row r="70" spans="1:26" ht="29.45" customHeight="1" thickBot="1" x14ac:dyDescent="0.3">
      <c r="A70" s="526"/>
      <c r="B70" s="527"/>
      <c r="C70" s="517"/>
      <c r="D70" s="518"/>
      <c r="E70" s="140">
        <v>3</v>
      </c>
      <c r="F70" s="346">
        <f>+'5 VALORACIÓN CONTROL PROBAB.'!F70</f>
        <v>0</v>
      </c>
      <c r="G70" s="347">
        <f>+'5 VALORACIÓN CONTROL PROBAB.'!G70</f>
        <v>0</v>
      </c>
      <c r="H70" s="348">
        <f>+'5 VALORACIÓN CONTROL PROBAB.'!H70</f>
        <v>0</v>
      </c>
      <c r="I70" s="143" t="str">
        <f t="shared" si="3"/>
        <v>0 0 0</v>
      </c>
      <c r="J70" s="162">
        <f>+'5 VALORACIÓN CONTROL PROBAB.'!J70</f>
        <v>0</v>
      </c>
      <c r="K70" s="144" t="str">
        <f>+IFERROR(VLOOKUP($J70,'11 FORMULAS'!$B$51:$C$53,2,0),"")</f>
        <v/>
      </c>
      <c r="L70" s="144" t="e">
        <f>+'5 VALORACIÓN CONTROL PROBAB.'!L70</f>
        <v>#REF!</v>
      </c>
      <c r="M70" s="145">
        <f>+'5 VALORACIÓN CONTROL PROBAB.'!M70</f>
        <v>0</v>
      </c>
      <c r="N70" s="144" t="str">
        <f>+IFERROR(VLOOKUP($M70,'11 FORMULAS'!$B$54:$C$55,2,0),"")</f>
        <v/>
      </c>
      <c r="O70" s="146">
        <f>+'5 VALORACIÓN CONTROL PROBAB.'!O70</f>
        <v>0</v>
      </c>
      <c r="P70" s="146">
        <f>+'5 VALORACIÓN CONTROL PROBAB.'!P70</f>
        <v>0</v>
      </c>
      <c r="Q70" s="146">
        <f>+'5 VALORACIÓN CONTROL PROBAB.'!Q70</f>
        <v>0</v>
      </c>
      <c r="R70" s="146">
        <f>+'5 VALORACIÓN CONTROL PROBAB.'!R70</f>
        <v>0</v>
      </c>
      <c r="S70" s="144" t="str">
        <f>+'5 VALORACIÓN CONTROL PROBAB.'!S70</f>
        <v/>
      </c>
      <c r="T70" s="144" t="str">
        <f>IFERROR(IF(S70&lt;&gt;"",T69*(1-S70),""),"")</f>
        <v/>
      </c>
      <c r="U70" s="144" t="str">
        <f>IFERROR(IF(S70&lt;&gt;"",U69*(1-S70),""),"")</f>
        <v/>
      </c>
      <c r="V70" s="617"/>
      <c r="X70" s="152"/>
      <c r="Y70" s="160"/>
      <c r="Z70" s="160"/>
    </row>
    <row r="71" spans="1:26" ht="29.45" customHeight="1" thickBot="1" x14ac:dyDescent="0.3">
      <c r="A71" s="521"/>
      <c r="B71" s="524"/>
      <c r="C71" s="508"/>
      <c r="D71" s="511"/>
      <c r="E71" s="140">
        <v>4</v>
      </c>
      <c r="F71" s="346">
        <f>+'5 VALORACIÓN CONTROL PROBAB.'!F71</f>
        <v>0</v>
      </c>
      <c r="G71" s="347">
        <f>+'5 VALORACIÓN CONTROL PROBAB.'!G71</f>
        <v>0</v>
      </c>
      <c r="H71" s="348">
        <f>+'5 VALORACIÓN CONTROL PROBAB.'!H71</f>
        <v>0</v>
      </c>
      <c r="I71" s="143" t="str">
        <f t="shared" si="3"/>
        <v>0 0 0</v>
      </c>
      <c r="J71" s="162">
        <f>+'5 VALORACIÓN CONTROL PROBAB.'!J71</f>
        <v>0</v>
      </c>
      <c r="K71" s="144" t="str">
        <f>+IFERROR(VLOOKUP($J71,'11 FORMULAS'!$B$51:$C$53,2,0),"")</f>
        <v/>
      </c>
      <c r="L71" s="144" t="e">
        <f>+'5 VALORACIÓN CONTROL PROBAB.'!L71</f>
        <v>#REF!</v>
      </c>
      <c r="M71" s="145">
        <f>+'5 VALORACIÓN CONTROL PROBAB.'!M71</f>
        <v>0</v>
      </c>
      <c r="N71" s="144" t="str">
        <f>+IFERROR(VLOOKUP($M71,'11 FORMULAS'!$B$54:$C$55,2,0),"")</f>
        <v/>
      </c>
      <c r="O71" s="146">
        <f>+'5 VALORACIÓN CONTROL PROBAB.'!O71</f>
        <v>0</v>
      </c>
      <c r="P71" s="146">
        <f>+'5 VALORACIÓN CONTROL PROBAB.'!P71</f>
        <v>0</v>
      </c>
      <c r="Q71" s="146">
        <f>+'5 VALORACIÓN CONTROL PROBAB.'!Q71</f>
        <v>0</v>
      </c>
      <c r="R71" s="146">
        <f>+'5 VALORACIÓN CONTROL PROBAB.'!R71</f>
        <v>0</v>
      </c>
      <c r="S71" s="144" t="str">
        <f>+'5 VALORACIÓN CONTROL PROBAB.'!S71</f>
        <v/>
      </c>
      <c r="T71" s="144" t="str">
        <f>IFERROR(IF(S71&lt;&gt;"",T70*(1-S71),""),"")</f>
        <v/>
      </c>
      <c r="U71" s="144" t="str">
        <f>IFERROR(IF(S71&lt;&gt;"",U70*(1-S71),""),"")</f>
        <v/>
      </c>
      <c r="V71" s="617"/>
      <c r="X71" s="152"/>
      <c r="Y71" s="160"/>
      <c r="Z71" s="160"/>
    </row>
    <row r="72" spans="1:26" ht="29.45" customHeight="1" thickBot="1" x14ac:dyDescent="0.3">
      <c r="A72" s="521"/>
      <c r="B72" s="524"/>
      <c r="C72" s="508"/>
      <c r="D72" s="511"/>
      <c r="E72" s="140">
        <v>5</v>
      </c>
      <c r="F72" s="346">
        <f>+'5 VALORACIÓN CONTROL PROBAB.'!F72</f>
        <v>0</v>
      </c>
      <c r="G72" s="347">
        <f>+'5 VALORACIÓN CONTROL PROBAB.'!G72</f>
        <v>0</v>
      </c>
      <c r="H72" s="348">
        <f>+'5 VALORACIÓN CONTROL PROBAB.'!H72</f>
        <v>0</v>
      </c>
      <c r="I72" s="143" t="str">
        <f t="shared" si="3"/>
        <v>0 0 0</v>
      </c>
      <c r="J72" s="162">
        <f>+'5 VALORACIÓN CONTROL PROBAB.'!J72</f>
        <v>0</v>
      </c>
      <c r="K72" s="144" t="str">
        <f>+IFERROR(VLOOKUP($J72,'11 FORMULAS'!$B$51:$C$53,2,0),"")</f>
        <v/>
      </c>
      <c r="L72" s="144" t="e">
        <f>+'5 VALORACIÓN CONTROL PROBAB.'!L72</f>
        <v>#REF!</v>
      </c>
      <c r="M72" s="145">
        <f>+'5 VALORACIÓN CONTROL PROBAB.'!M72</f>
        <v>0</v>
      </c>
      <c r="N72" s="144" t="str">
        <f>+IFERROR(VLOOKUP($M72,'11 FORMULAS'!$B$54:$C$55,2,0),"")</f>
        <v/>
      </c>
      <c r="O72" s="146">
        <f>+'5 VALORACIÓN CONTROL PROBAB.'!O72</f>
        <v>0</v>
      </c>
      <c r="P72" s="146">
        <f>+'5 VALORACIÓN CONTROL PROBAB.'!P72</f>
        <v>0</v>
      </c>
      <c r="Q72" s="146">
        <f>+'5 VALORACIÓN CONTROL PROBAB.'!Q72</f>
        <v>0</v>
      </c>
      <c r="R72" s="146">
        <f>+'5 VALORACIÓN CONTROL PROBAB.'!R72</f>
        <v>0</v>
      </c>
      <c r="S72" s="144" t="str">
        <f>+'5 VALORACIÓN CONTROL PROBAB.'!S72</f>
        <v/>
      </c>
      <c r="T72" s="144" t="str">
        <f>IFERROR(IF(S72&lt;&gt;"",T71*(1-S72),""),"")</f>
        <v/>
      </c>
      <c r="U72" s="144" t="str">
        <f>IFERROR(IF(S72&lt;&gt;"",U71*(1-S72),""),"")</f>
        <v/>
      </c>
      <c r="V72" s="617"/>
      <c r="X72" s="152"/>
      <c r="Y72" s="160"/>
      <c r="Z72" s="160"/>
    </row>
    <row r="73" spans="1:26" ht="29.45" customHeight="1" thickBot="1" x14ac:dyDescent="0.3">
      <c r="A73" s="522"/>
      <c r="B73" s="525"/>
      <c r="C73" s="509"/>
      <c r="D73" s="512"/>
      <c r="E73" s="154">
        <v>6</v>
      </c>
      <c r="F73" s="346">
        <f>+'5 VALORACIÓN CONTROL PROBAB.'!F73</f>
        <v>0</v>
      </c>
      <c r="G73" s="347">
        <f>+'5 VALORACIÓN CONTROL PROBAB.'!G73</f>
        <v>0</v>
      </c>
      <c r="H73" s="348">
        <f>+'5 VALORACIÓN CONTROL PROBAB.'!H73</f>
        <v>0</v>
      </c>
      <c r="I73" s="143" t="str">
        <f t="shared" si="3"/>
        <v>0 0 0</v>
      </c>
      <c r="J73" s="162">
        <f>+'5 VALORACIÓN CONTROL PROBAB.'!J73</f>
        <v>0</v>
      </c>
      <c r="K73" s="144" t="str">
        <f>+IFERROR(VLOOKUP($J73,'11 FORMULAS'!$B$51:$C$53,2,0),"")</f>
        <v/>
      </c>
      <c r="L73" s="144" t="e">
        <f>+'5 VALORACIÓN CONTROL PROBAB.'!L73</f>
        <v>#REF!</v>
      </c>
      <c r="M73" s="145">
        <f>+'5 VALORACIÓN CONTROL PROBAB.'!M73</f>
        <v>0</v>
      </c>
      <c r="N73" s="144" t="str">
        <f>+IFERROR(VLOOKUP($M73,'11 FORMULAS'!$B$54:$C$55,2,0),"")</f>
        <v/>
      </c>
      <c r="O73" s="146">
        <f>+'5 VALORACIÓN CONTROL PROBAB.'!O73</f>
        <v>0</v>
      </c>
      <c r="P73" s="146">
        <f>+'5 VALORACIÓN CONTROL PROBAB.'!P73</f>
        <v>0</v>
      </c>
      <c r="Q73" s="146">
        <f>+'5 VALORACIÓN CONTROL PROBAB.'!Q73</f>
        <v>0</v>
      </c>
      <c r="R73" s="146">
        <f>+'5 VALORACIÓN CONTROL PROBAB.'!R73</f>
        <v>0</v>
      </c>
      <c r="S73" s="144" t="str">
        <f>+'5 VALORACIÓN CONTROL PROBAB.'!S73</f>
        <v/>
      </c>
      <c r="T73" s="144" t="str">
        <f>IFERROR(IF(S73&lt;&gt;"",T72*(1-S73),""),"")</f>
        <v/>
      </c>
      <c r="U73" s="144" t="str">
        <f>IFERROR(IF(S73&lt;&gt;"",U72*(1-S73),""),"")</f>
        <v/>
      </c>
      <c r="V73" s="618"/>
    </row>
    <row r="74" spans="1:26" ht="29.45" customHeight="1" thickBot="1" x14ac:dyDescent="0.3">
      <c r="A74" s="520" t="str">
        <f>'2 CONTEXTO E IDENTIFICACIÓN'!A20</f>
        <v>R12</v>
      </c>
      <c r="B74" s="523" t="str">
        <f>+'2 CONTEXTO E IDENTIFICACIÓN'!J20</f>
        <v xml:space="preserve"> por a causa de </v>
      </c>
      <c r="C74" s="507" t="str">
        <f>+'3 PROBABIL E IMPACTO INHERENTE'!E20</f>
        <v/>
      </c>
      <c r="D74" s="510" t="str">
        <f>+'3 PROBABIL E IMPACTO INHERENTE'!M20</f>
        <v/>
      </c>
      <c r="E74" s="157">
        <v>1</v>
      </c>
      <c r="F74" s="346">
        <f>+'5 VALORACIÓN CONTROL PROBAB.'!F74</f>
        <v>0</v>
      </c>
      <c r="G74" s="347">
        <f>+'5 VALORACIÓN CONTROL PROBAB.'!G74</f>
        <v>0</v>
      </c>
      <c r="H74" s="348">
        <f>+'5 VALORACIÓN CONTROL PROBAB.'!H74</f>
        <v>0</v>
      </c>
      <c r="I74" s="143" t="str">
        <f t="shared" si="3"/>
        <v>0 0 0</v>
      </c>
      <c r="J74" s="162">
        <f>+'5 VALORACIÓN CONTROL PROBAB.'!J74</f>
        <v>0</v>
      </c>
      <c r="K74" s="144" t="str">
        <f>+IFERROR(VLOOKUP($J74,'11 FORMULAS'!$B$51:$C$53,2,0),"")</f>
        <v/>
      </c>
      <c r="L74" s="144" t="e">
        <f>+'5 VALORACIÓN CONTROL PROBAB.'!L74</f>
        <v>#REF!</v>
      </c>
      <c r="M74" s="145">
        <f>+'5 VALORACIÓN CONTROL PROBAB.'!M74</f>
        <v>0</v>
      </c>
      <c r="N74" s="144" t="str">
        <f>+IFERROR(VLOOKUP($M74,'11 FORMULAS'!$B$54:$C$55,2,0),"")</f>
        <v/>
      </c>
      <c r="O74" s="146">
        <f>+'5 VALORACIÓN CONTROL PROBAB.'!O74</f>
        <v>0</v>
      </c>
      <c r="P74" s="146">
        <f>+'5 VALORACIÓN CONTROL PROBAB.'!P74</f>
        <v>0</v>
      </c>
      <c r="Q74" s="146">
        <f>+'5 VALORACIÓN CONTROL PROBAB.'!Q74</f>
        <v>0</v>
      </c>
      <c r="R74" s="146">
        <f>+'5 VALORACIÓN CONTROL PROBAB.'!R74</f>
        <v>0</v>
      </c>
      <c r="S74" s="144" t="str">
        <f>+'5 VALORACIÓN CONTROL PROBAB.'!S74</f>
        <v/>
      </c>
      <c r="T74" s="144" t="str">
        <f>IFERROR(IF(S74&lt;&gt;"",D74*(1-S74),""),"")</f>
        <v/>
      </c>
      <c r="U74" s="144" t="str">
        <f>IFERROR(IF(S74&lt;&gt;"",D74*(1-S74),""),"")</f>
        <v/>
      </c>
      <c r="V74" s="551" t="str" cm="1">
        <f t="array" ref="V74">IFERROR(IF(D74&lt;&gt;"",LOOKUP(2,1/(U74:U79&lt;&gt;""),U74:U79),""),"")</f>
        <v/>
      </c>
      <c r="X74" s="152"/>
      <c r="Y74" s="160"/>
      <c r="Z74" s="160"/>
    </row>
    <row r="75" spans="1:26" ht="29.45" customHeight="1" thickBot="1" x14ac:dyDescent="0.3">
      <c r="A75" s="521"/>
      <c r="B75" s="524"/>
      <c r="C75" s="508"/>
      <c r="D75" s="511"/>
      <c r="E75" s="140">
        <v>2</v>
      </c>
      <c r="F75" s="346">
        <f>+'5 VALORACIÓN CONTROL PROBAB.'!F75</f>
        <v>0</v>
      </c>
      <c r="G75" s="347">
        <f>+'5 VALORACIÓN CONTROL PROBAB.'!G75</f>
        <v>0</v>
      </c>
      <c r="H75" s="348">
        <f>+'5 VALORACIÓN CONTROL PROBAB.'!H75</f>
        <v>0</v>
      </c>
      <c r="I75" s="143" t="str">
        <f t="shared" si="3"/>
        <v>0 0 0</v>
      </c>
      <c r="J75" s="162">
        <f>+'5 VALORACIÓN CONTROL PROBAB.'!J75</f>
        <v>0</v>
      </c>
      <c r="K75" s="144" t="str">
        <f>+IFERROR(VLOOKUP($J75,'11 FORMULAS'!$B$51:$C$53,2,0),"")</f>
        <v/>
      </c>
      <c r="L75" s="144" t="e">
        <f>+'5 VALORACIÓN CONTROL PROBAB.'!L75</f>
        <v>#REF!</v>
      </c>
      <c r="M75" s="145">
        <f>+'5 VALORACIÓN CONTROL PROBAB.'!M75</f>
        <v>0</v>
      </c>
      <c r="N75" s="144" t="str">
        <f>+IFERROR(VLOOKUP($M75,'11 FORMULAS'!$B$54:$C$55,2,0),"")</f>
        <v/>
      </c>
      <c r="O75" s="146">
        <f>+'5 VALORACIÓN CONTROL PROBAB.'!O75</f>
        <v>0</v>
      </c>
      <c r="P75" s="146">
        <f>+'5 VALORACIÓN CONTROL PROBAB.'!P75</f>
        <v>0</v>
      </c>
      <c r="Q75" s="146">
        <f>+'5 VALORACIÓN CONTROL PROBAB.'!Q75</f>
        <v>0</v>
      </c>
      <c r="R75" s="146">
        <f>+'5 VALORACIÓN CONTROL PROBAB.'!R75</f>
        <v>0</v>
      </c>
      <c r="S75" s="144" t="str">
        <f>+'5 VALORACIÓN CONTROL PROBAB.'!S75</f>
        <v/>
      </c>
      <c r="T75" s="144" t="str">
        <f>IFERROR(IF(S75&lt;&gt;"",T74*(1-S75),""),"")</f>
        <v/>
      </c>
      <c r="U75" s="144" t="str">
        <f>IFERROR(IF(S75&lt;&gt;"",U74*(1-S75),""),"")</f>
        <v/>
      </c>
      <c r="V75" s="617"/>
      <c r="X75" s="152"/>
      <c r="Y75" s="160"/>
      <c r="Z75" s="160"/>
    </row>
    <row r="76" spans="1:26" ht="29.45" customHeight="1" thickBot="1" x14ac:dyDescent="0.3">
      <c r="A76" s="521"/>
      <c r="B76" s="524"/>
      <c r="C76" s="508"/>
      <c r="D76" s="511"/>
      <c r="E76" s="140">
        <v>3</v>
      </c>
      <c r="F76" s="346">
        <f>+'5 VALORACIÓN CONTROL PROBAB.'!F76</f>
        <v>0</v>
      </c>
      <c r="G76" s="347">
        <f>+'5 VALORACIÓN CONTROL PROBAB.'!G76</f>
        <v>0</v>
      </c>
      <c r="H76" s="348">
        <f>+'5 VALORACIÓN CONTROL PROBAB.'!H76</f>
        <v>0</v>
      </c>
      <c r="I76" s="143" t="str">
        <f t="shared" si="3"/>
        <v>0 0 0</v>
      </c>
      <c r="J76" s="162">
        <f>+'5 VALORACIÓN CONTROL PROBAB.'!J76</f>
        <v>0</v>
      </c>
      <c r="K76" s="144" t="str">
        <f>+IFERROR(VLOOKUP($J76,'11 FORMULAS'!$B$51:$C$53,2,0),"")</f>
        <v/>
      </c>
      <c r="L76" s="144" t="e">
        <f>+'5 VALORACIÓN CONTROL PROBAB.'!L76</f>
        <v>#REF!</v>
      </c>
      <c r="M76" s="145">
        <f>+'5 VALORACIÓN CONTROL PROBAB.'!M76</f>
        <v>0</v>
      </c>
      <c r="N76" s="144" t="str">
        <f>+IFERROR(VLOOKUP($M76,'11 FORMULAS'!$B$54:$C$55,2,0),"")</f>
        <v/>
      </c>
      <c r="O76" s="146">
        <f>+'5 VALORACIÓN CONTROL PROBAB.'!O76</f>
        <v>0</v>
      </c>
      <c r="P76" s="146">
        <f>+'5 VALORACIÓN CONTROL PROBAB.'!P76</f>
        <v>0</v>
      </c>
      <c r="Q76" s="146">
        <f>+'5 VALORACIÓN CONTROL PROBAB.'!Q76</f>
        <v>0</v>
      </c>
      <c r="R76" s="146">
        <f>+'5 VALORACIÓN CONTROL PROBAB.'!R76</f>
        <v>0</v>
      </c>
      <c r="S76" s="144" t="str">
        <f>+'5 VALORACIÓN CONTROL PROBAB.'!S76</f>
        <v/>
      </c>
      <c r="T76" s="144" t="str">
        <f>IFERROR(IF(S76&lt;&gt;"",T75*(1-S76),""),"")</f>
        <v/>
      </c>
      <c r="U76" s="144" t="str">
        <f>IFERROR(IF(S76&lt;&gt;"",U75*(1-S76),""),"")</f>
        <v/>
      </c>
      <c r="V76" s="617"/>
      <c r="X76" s="152"/>
      <c r="Y76" s="160"/>
      <c r="Z76" s="160"/>
    </row>
    <row r="77" spans="1:26" ht="29.45" customHeight="1" thickBot="1" x14ac:dyDescent="0.3">
      <c r="A77" s="521"/>
      <c r="B77" s="524"/>
      <c r="C77" s="508"/>
      <c r="D77" s="511"/>
      <c r="E77" s="140">
        <v>4</v>
      </c>
      <c r="F77" s="346">
        <f>+'5 VALORACIÓN CONTROL PROBAB.'!F77</f>
        <v>0</v>
      </c>
      <c r="G77" s="347">
        <f>+'5 VALORACIÓN CONTROL PROBAB.'!G77</f>
        <v>0</v>
      </c>
      <c r="H77" s="348">
        <f>+'5 VALORACIÓN CONTROL PROBAB.'!H77</f>
        <v>0</v>
      </c>
      <c r="I77" s="143" t="str">
        <f t="shared" si="3"/>
        <v>0 0 0</v>
      </c>
      <c r="J77" s="162">
        <f>+'5 VALORACIÓN CONTROL PROBAB.'!J77</f>
        <v>0</v>
      </c>
      <c r="K77" s="144" t="str">
        <f>+IFERROR(VLOOKUP($J77,'11 FORMULAS'!$B$51:$C$53,2,0),"")</f>
        <v/>
      </c>
      <c r="L77" s="144" t="e">
        <f>+'5 VALORACIÓN CONTROL PROBAB.'!L77</f>
        <v>#REF!</v>
      </c>
      <c r="M77" s="145">
        <f>+'5 VALORACIÓN CONTROL PROBAB.'!M77</f>
        <v>0</v>
      </c>
      <c r="N77" s="144" t="str">
        <f>+IFERROR(VLOOKUP($M77,'11 FORMULAS'!$B$54:$C$55,2,0),"")</f>
        <v/>
      </c>
      <c r="O77" s="146">
        <f>+'5 VALORACIÓN CONTROL PROBAB.'!O77</f>
        <v>0</v>
      </c>
      <c r="P77" s="146">
        <f>+'5 VALORACIÓN CONTROL PROBAB.'!P77</f>
        <v>0</v>
      </c>
      <c r="Q77" s="146">
        <f>+'5 VALORACIÓN CONTROL PROBAB.'!Q77</f>
        <v>0</v>
      </c>
      <c r="R77" s="146">
        <f>+'5 VALORACIÓN CONTROL PROBAB.'!R77</f>
        <v>0</v>
      </c>
      <c r="S77" s="144" t="str">
        <f>+'5 VALORACIÓN CONTROL PROBAB.'!S77</f>
        <v/>
      </c>
      <c r="T77" s="144" t="str">
        <f>IFERROR(IF(S77&lt;&gt;"",T76*(1-S77),""),"")</f>
        <v/>
      </c>
      <c r="U77" s="144" t="str">
        <f>IFERROR(IF(S77&lt;&gt;"",U76*(1-S77),""),"")</f>
        <v/>
      </c>
      <c r="V77" s="617"/>
      <c r="X77" s="152"/>
      <c r="Y77" s="160"/>
      <c r="Z77" s="160"/>
    </row>
    <row r="78" spans="1:26" ht="29.45" customHeight="1" thickBot="1" x14ac:dyDescent="0.3">
      <c r="A78" s="521"/>
      <c r="B78" s="524"/>
      <c r="C78" s="508"/>
      <c r="D78" s="511"/>
      <c r="E78" s="140">
        <v>5</v>
      </c>
      <c r="F78" s="346">
        <f>+'5 VALORACIÓN CONTROL PROBAB.'!F78</f>
        <v>0</v>
      </c>
      <c r="G78" s="347">
        <f>+'5 VALORACIÓN CONTROL PROBAB.'!G78</f>
        <v>0</v>
      </c>
      <c r="H78" s="348">
        <f>+'5 VALORACIÓN CONTROL PROBAB.'!H78</f>
        <v>0</v>
      </c>
      <c r="I78" s="143" t="str">
        <f t="shared" ref="I78:I127" si="4">+CONCATENATE(F78," ",G78," ",H78)</f>
        <v>0 0 0</v>
      </c>
      <c r="J78" s="162">
        <f>+'5 VALORACIÓN CONTROL PROBAB.'!J78</f>
        <v>0</v>
      </c>
      <c r="K78" s="144" t="str">
        <f>+IFERROR(VLOOKUP($J78,'11 FORMULAS'!$B$51:$C$53,2,0),"")</f>
        <v/>
      </c>
      <c r="L78" s="144" t="e">
        <f>+'5 VALORACIÓN CONTROL PROBAB.'!L78</f>
        <v>#REF!</v>
      </c>
      <c r="M78" s="145">
        <f>+'5 VALORACIÓN CONTROL PROBAB.'!M78</f>
        <v>0</v>
      </c>
      <c r="N78" s="144" t="str">
        <f>+IFERROR(VLOOKUP($M78,'11 FORMULAS'!$B$54:$C$55,2,0),"")</f>
        <v/>
      </c>
      <c r="O78" s="146">
        <f>+'5 VALORACIÓN CONTROL PROBAB.'!O78</f>
        <v>0</v>
      </c>
      <c r="P78" s="146">
        <f>+'5 VALORACIÓN CONTROL PROBAB.'!P78</f>
        <v>0</v>
      </c>
      <c r="Q78" s="146">
        <f>+'5 VALORACIÓN CONTROL PROBAB.'!Q78</f>
        <v>0</v>
      </c>
      <c r="R78" s="146">
        <f>+'5 VALORACIÓN CONTROL PROBAB.'!R78</f>
        <v>0</v>
      </c>
      <c r="S78" s="144" t="str">
        <f>+'5 VALORACIÓN CONTROL PROBAB.'!S78</f>
        <v/>
      </c>
      <c r="T78" s="144" t="str">
        <f>IFERROR(IF(S78&lt;&gt;"",T77*(1-S78),""),"")</f>
        <v/>
      </c>
      <c r="U78" s="144" t="str">
        <f>IFERROR(IF(S78&lt;&gt;"",U77*(1-S78),""),"")</f>
        <v/>
      </c>
      <c r="V78" s="617"/>
      <c r="X78" s="152"/>
      <c r="Y78" s="160"/>
      <c r="Z78" s="160"/>
    </row>
    <row r="79" spans="1:26" ht="29.45" customHeight="1" thickBot="1" x14ac:dyDescent="0.3">
      <c r="A79" s="522"/>
      <c r="B79" s="525"/>
      <c r="C79" s="509"/>
      <c r="D79" s="512"/>
      <c r="E79" s="154">
        <v>6</v>
      </c>
      <c r="F79" s="346">
        <f>+'5 VALORACIÓN CONTROL PROBAB.'!F79</f>
        <v>0</v>
      </c>
      <c r="G79" s="347">
        <f>+'5 VALORACIÓN CONTROL PROBAB.'!G79</f>
        <v>0</v>
      </c>
      <c r="H79" s="348">
        <f>+'5 VALORACIÓN CONTROL PROBAB.'!H79</f>
        <v>0</v>
      </c>
      <c r="I79" s="143" t="str">
        <f t="shared" si="4"/>
        <v>0 0 0</v>
      </c>
      <c r="J79" s="162">
        <f>+'5 VALORACIÓN CONTROL PROBAB.'!J79</f>
        <v>0</v>
      </c>
      <c r="K79" s="144" t="str">
        <f>+IFERROR(VLOOKUP($J79,'11 FORMULAS'!$B$51:$C$53,2,0),"")</f>
        <v/>
      </c>
      <c r="L79" s="144" t="e">
        <f>+'5 VALORACIÓN CONTROL PROBAB.'!L79</f>
        <v>#REF!</v>
      </c>
      <c r="M79" s="145">
        <f>+'5 VALORACIÓN CONTROL PROBAB.'!M79</f>
        <v>0</v>
      </c>
      <c r="N79" s="144" t="str">
        <f>+IFERROR(VLOOKUP($M79,'11 FORMULAS'!$B$54:$C$55,2,0),"")</f>
        <v/>
      </c>
      <c r="O79" s="146">
        <f>+'5 VALORACIÓN CONTROL PROBAB.'!O79</f>
        <v>0</v>
      </c>
      <c r="P79" s="146">
        <f>+'5 VALORACIÓN CONTROL PROBAB.'!P79</f>
        <v>0</v>
      </c>
      <c r="Q79" s="146">
        <f>+'5 VALORACIÓN CONTROL PROBAB.'!Q79</f>
        <v>0</v>
      </c>
      <c r="R79" s="146">
        <f>+'5 VALORACIÓN CONTROL PROBAB.'!R79</f>
        <v>0</v>
      </c>
      <c r="S79" s="144" t="str">
        <f>+'5 VALORACIÓN CONTROL PROBAB.'!S79</f>
        <v/>
      </c>
      <c r="T79" s="144" t="str">
        <f>IFERROR(IF(S79&lt;&gt;"",T78*(1-S79),""),"")</f>
        <v/>
      </c>
      <c r="U79" s="144" t="str">
        <f>IFERROR(IF(S79&lt;&gt;"",U78*(1-S79),""),"")</f>
        <v/>
      </c>
      <c r="V79" s="618"/>
    </row>
    <row r="80" spans="1:26" ht="29.45" customHeight="1" thickBot="1" x14ac:dyDescent="0.3">
      <c r="A80" s="520" t="str">
        <f>'2 CONTEXTO E IDENTIFICACIÓN'!A21</f>
        <v>R13</v>
      </c>
      <c r="B80" s="523" t="str">
        <f>+'2 CONTEXTO E IDENTIFICACIÓN'!J21</f>
        <v xml:space="preserve"> por a causa de </v>
      </c>
      <c r="C80" s="507" t="str">
        <f>+'3 PROBABIL E IMPACTO INHERENTE'!E21</f>
        <v/>
      </c>
      <c r="D80" s="510" t="str">
        <f>+'3 PROBABIL E IMPACTO INHERENTE'!M21</f>
        <v/>
      </c>
      <c r="E80" s="157">
        <v>1</v>
      </c>
      <c r="F80" s="346">
        <f>+'5 VALORACIÓN CONTROL PROBAB.'!F80</f>
        <v>0</v>
      </c>
      <c r="G80" s="347">
        <f>+'5 VALORACIÓN CONTROL PROBAB.'!G80</f>
        <v>0</v>
      </c>
      <c r="H80" s="348">
        <f>+'5 VALORACIÓN CONTROL PROBAB.'!H80</f>
        <v>0</v>
      </c>
      <c r="I80" s="143" t="str">
        <f t="shared" si="4"/>
        <v>0 0 0</v>
      </c>
      <c r="J80" s="162">
        <f>+'5 VALORACIÓN CONTROL PROBAB.'!J80</f>
        <v>0</v>
      </c>
      <c r="K80" s="144" t="str">
        <f>+IFERROR(VLOOKUP($J80,'11 FORMULAS'!$B$51:$C$53,2,0),"")</f>
        <v/>
      </c>
      <c r="L80" s="144" t="e">
        <f>+'5 VALORACIÓN CONTROL PROBAB.'!L80</f>
        <v>#REF!</v>
      </c>
      <c r="M80" s="145">
        <f>+'5 VALORACIÓN CONTROL PROBAB.'!M80</f>
        <v>0</v>
      </c>
      <c r="N80" s="144" t="str">
        <f>+IFERROR(VLOOKUP($M80,'11 FORMULAS'!$B$54:$C$55,2,0),"")</f>
        <v/>
      </c>
      <c r="O80" s="146">
        <f>+'5 VALORACIÓN CONTROL PROBAB.'!O80</f>
        <v>0</v>
      </c>
      <c r="P80" s="146">
        <f>+'5 VALORACIÓN CONTROL PROBAB.'!P80</f>
        <v>0</v>
      </c>
      <c r="Q80" s="146">
        <f>+'5 VALORACIÓN CONTROL PROBAB.'!Q80</f>
        <v>0</v>
      </c>
      <c r="R80" s="146">
        <f>+'5 VALORACIÓN CONTROL PROBAB.'!R80</f>
        <v>0</v>
      </c>
      <c r="S80" s="144" t="str">
        <f>+'5 VALORACIÓN CONTROL PROBAB.'!S80</f>
        <v/>
      </c>
      <c r="T80" s="144" t="str">
        <f>IFERROR(IF(S80&lt;&gt;"",D80*(1-S80),""),"")</f>
        <v/>
      </c>
      <c r="U80" s="144" t="str">
        <f>IFERROR(IF(S80&lt;&gt;"",D80*(1-S80),""),"")</f>
        <v/>
      </c>
      <c r="V80" s="551" t="str" cm="1">
        <f t="array" ref="V80">IFERROR(IF(D80&lt;&gt;"",LOOKUP(2,1/(U80:U85&lt;&gt;""),U80:U85),""),"")</f>
        <v/>
      </c>
      <c r="X80" s="152"/>
      <c r="Y80" s="160"/>
      <c r="Z80" s="160"/>
    </row>
    <row r="81" spans="1:26" ht="29.45" customHeight="1" thickBot="1" x14ac:dyDescent="0.3">
      <c r="A81" s="521"/>
      <c r="B81" s="524"/>
      <c r="C81" s="508"/>
      <c r="D81" s="511"/>
      <c r="E81" s="140">
        <v>2</v>
      </c>
      <c r="F81" s="346">
        <f>+'5 VALORACIÓN CONTROL PROBAB.'!F81</f>
        <v>0</v>
      </c>
      <c r="G81" s="347">
        <f>+'5 VALORACIÓN CONTROL PROBAB.'!G81</f>
        <v>0</v>
      </c>
      <c r="H81" s="348">
        <f>+'5 VALORACIÓN CONTROL PROBAB.'!H81</f>
        <v>0</v>
      </c>
      <c r="I81" s="143" t="str">
        <f t="shared" si="4"/>
        <v>0 0 0</v>
      </c>
      <c r="J81" s="162">
        <f>+'5 VALORACIÓN CONTROL PROBAB.'!J81</f>
        <v>0</v>
      </c>
      <c r="K81" s="144" t="str">
        <f>+IFERROR(VLOOKUP($J81,'11 FORMULAS'!$B$51:$C$53,2,0),"")</f>
        <v/>
      </c>
      <c r="L81" s="144" t="e">
        <f>+'5 VALORACIÓN CONTROL PROBAB.'!L81</f>
        <v>#REF!</v>
      </c>
      <c r="M81" s="145">
        <f>+'5 VALORACIÓN CONTROL PROBAB.'!M81</f>
        <v>0</v>
      </c>
      <c r="N81" s="144" t="str">
        <f>+IFERROR(VLOOKUP($M81,'11 FORMULAS'!$B$54:$C$55,2,0),"")</f>
        <v/>
      </c>
      <c r="O81" s="146">
        <f>+'5 VALORACIÓN CONTROL PROBAB.'!O81</f>
        <v>0</v>
      </c>
      <c r="P81" s="146">
        <f>+'5 VALORACIÓN CONTROL PROBAB.'!P81</f>
        <v>0</v>
      </c>
      <c r="Q81" s="146">
        <f>+'5 VALORACIÓN CONTROL PROBAB.'!Q81</f>
        <v>0</v>
      </c>
      <c r="R81" s="146">
        <f>+'5 VALORACIÓN CONTROL PROBAB.'!R81</f>
        <v>0</v>
      </c>
      <c r="S81" s="144" t="str">
        <f>+'5 VALORACIÓN CONTROL PROBAB.'!S81</f>
        <v/>
      </c>
      <c r="T81" s="144" t="str">
        <f>IFERROR(IF(S81&lt;&gt;"",T80*(1-S81),""),"")</f>
        <v/>
      </c>
      <c r="U81" s="144" t="str">
        <f>IFERROR(IF(S81&lt;&gt;"",U80*(1-S81),""),"")</f>
        <v/>
      </c>
      <c r="V81" s="617"/>
      <c r="X81" s="152"/>
      <c r="Y81" s="160"/>
      <c r="Z81" s="160"/>
    </row>
    <row r="82" spans="1:26" ht="29.45" customHeight="1" thickBot="1" x14ac:dyDescent="0.3">
      <c r="A82" s="521"/>
      <c r="B82" s="524"/>
      <c r="C82" s="508"/>
      <c r="D82" s="511"/>
      <c r="E82" s="140">
        <v>3</v>
      </c>
      <c r="F82" s="346">
        <f>+'5 VALORACIÓN CONTROL PROBAB.'!F82</f>
        <v>0</v>
      </c>
      <c r="G82" s="347">
        <f>+'5 VALORACIÓN CONTROL PROBAB.'!G82</f>
        <v>0</v>
      </c>
      <c r="H82" s="348">
        <f>+'5 VALORACIÓN CONTROL PROBAB.'!H82</f>
        <v>0</v>
      </c>
      <c r="I82" s="143" t="str">
        <f t="shared" si="4"/>
        <v>0 0 0</v>
      </c>
      <c r="J82" s="162">
        <f>+'5 VALORACIÓN CONTROL PROBAB.'!J82</f>
        <v>0</v>
      </c>
      <c r="K82" s="144" t="str">
        <f>+IFERROR(VLOOKUP($J82,'11 FORMULAS'!$B$51:$C$53,2,0),"")</f>
        <v/>
      </c>
      <c r="L82" s="144" t="e">
        <f>+'5 VALORACIÓN CONTROL PROBAB.'!L82</f>
        <v>#REF!</v>
      </c>
      <c r="M82" s="145">
        <f>+'5 VALORACIÓN CONTROL PROBAB.'!M82</f>
        <v>0</v>
      </c>
      <c r="N82" s="144" t="str">
        <f>+IFERROR(VLOOKUP($M82,'11 FORMULAS'!$B$54:$C$55,2,0),"")</f>
        <v/>
      </c>
      <c r="O82" s="146">
        <f>+'5 VALORACIÓN CONTROL PROBAB.'!O82</f>
        <v>0</v>
      </c>
      <c r="P82" s="146">
        <f>+'5 VALORACIÓN CONTROL PROBAB.'!P82</f>
        <v>0</v>
      </c>
      <c r="Q82" s="146">
        <f>+'5 VALORACIÓN CONTROL PROBAB.'!Q82</f>
        <v>0</v>
      </c>
      <c r="R82" s="146">
        <f>+'5 VALORACIÓN CONTROL PROBAB.'!R82</f>
        <v>0</v>
      </c>
      <c r="S82" s="144" t="str">
        <f>+'5 VALORACIÓN CONTROL PROBAB.'!S82</f>
        <v/>
      </c>
      <c r="T82" s="144" t="str">
        <f>IFERROR(IF(S82&lt;&gt;"",T81*(1-S82),""),"")</f>
        <v/>
      </c>
      <c r="U82" s="144" t="str">
        <f>IFERROR(IF(S82&lt;&gt;"",U81*(1-S82),""),"")</f>
        <v/>
      </c>
      <c r="V82" s="617"/>
      <c r="X82" s="152"/>
      <c r="Y82" s="160"/>
      <c r="Z82" s="160"/>
    </row>
    <row r="83" spans="1:26" ht="29.45" customHeight="1" thickBot="1" x14ac:dyDescent="0.3">
      <c r="A83" s="521"/>
      <c r="B83" s="524"/>
      <c r="C83" s="508"/>
      <c r="D83" s="511"/>
      <c r="E83" s="140">
        <v>4</v>
      </c>
      <c r="F83" s="346">
        <f>+'5 VALORACIÓN CONTROL PROBAB.'!F83</f>
        <v>0</v>
      </c>
      <c r="G83" s="347">
        <f>+'5 VALORACIÓN CONTROL PROBAB.'!G83</f>
        <v>0</v>
      </c>
      <c r="H83" s="348">
        <f>+'5 VALORACIÓN CONTROL PROBAB.'!H83</f>
        <v>0</v>
      </c>
      <c r="I83" s="143" t="str">
        <f t="shared" si="4"/>
        <v>0 0 0</v>
      </c>
      <c r="J83" s="162">
        <f>+'5 VALORACIÓN CONTROL PROBAB.'!J83</f>
        <v>0</v>
      </c>
      <c r="K83" s="144" t="str">
        <f>+IFERROR(VLOOKUP($J83,'11 FORMULAS'!$B$51:$C$53,2,0),"")</f>
        <v/>
      </c>
      <c r="L83" s="144" t="e">
        <f>+'5 VALORACIÓN CONTROL PROBAB.'!L83</f>
        <v>#REF!</v>
      </c>
      <c r="M83" s="145">
        <f>+'5 VALORACIÓN CONTROL PROBAB.'!M83</f>
        <v>0</v>
      </c>
      <c r="N83" s="144" t="str">
        <f>+IFERROR(VLOOKUP($M83,'11 FORMULAS'!$B$54:$C$55,2,0),"")</f>
        <v/>
      </c>
      <c r="O83" s="146">
        <f>+'5 VALORACIÓN CONTROL PROBAB.'!O83</f>
        <v>0</v>
      </c>
      <c r="P83" s="146">
        <f>+'5 VALORACIÓN CONTROL PROBAB.'!P83</f>
        <v>0</v>
      </c>
      <c r="Q83" s="146">
        <f>+'5 VALORACIÓN CONTROL PROBAB.'!Q83</f>
        <v>0</v>
      </c>
      <c r="R83" s="146">
        <f>+'5 VALORACIÓN CONTROL PROBAB.'!R83</f>
        <v>0</v>
      </c>
      <c r="S83" s="144" t="str">
        <f>+'5 VALORACIÓN CONTROL PROBAB.'!S83</f>
        <v/>
      </c>
      <c r="T83" s="144" t="str">
        <f>IFERROR(IF(S83&lt;&gt;"",T82*(1-S83),""),"")</f>
        <v/>
      </c>
      <c r="U83" s="144" t="str">
        <f>IFERROR(IF(S83&lt;&gt;"",U82*(1-S83),""),"")</f>
        <v/>
      </c>
      <c r="V83" s="617"/>
      <c r="X83" s="152"/>
      <c r="Y83" s="160"/>
      <c r="Z83" s="160"/>
    </row>
    <row r="84" spans="1:26" ht="29.45" customHeight="1" thickBot="1" x14ac:dyDescent="0.3">
      <c r="A84" s="521"/>
      <c r="B84" s="524"/>
      <c r="C84" s="508"/>
      <c r="D84" s="511"/>
      <c r="E84" s="140">
        <v>5</v>
      </c>
      <c r="F84" s="346">
        <f>+'5 VALORACIÓN CONTROL PROBAB.'!F84</f>
        <v>0</v>
      </c>
      <c r="G84" s="347">
        <f>+'5 VALORACIÓN CONTROL PROBAB.'!G84</f>
        <v>0</v>
      </c>
      <c r="H84" s="348">
        <f>+'5 VALORACIÓN CONTROL PROBAB.'!H84</f>
        <v>0</v>
      </c>
      <c r="I84" s="143" t="str">
        <f t="shared" si="4"/>
        <v>0 0 0</v>
      </c>
      <c r="J84" s="162">
        <f>+'5 VALORACIÓN CONTROL PROBAB.'!J84</f>
        <v>0</v>
      </c>
      <c r="K84" s="144" t="str">
        <f>+IFERROR(VLOOKUP($J84,'11 FORMULAS'!$B$51:$C$53,2,0),"")</f>
        <v/>
      </c>
      <c r="L84" s="144" t="e">
        <f>+'5 VALORACIÓN CONTROL PROBAB.'!L84</f>
        <v>#REF!</v>
      </c>
      <c r="M84" s="145">
        <f>+'5 VALORACIÓN CONTROL PROBAB.'!M84</f>
        <v>0</v>
      </c>
      <c r="N84" s="144" t="str">
        <f>+IFERROR(VLOOKUP($M84,'11 FORMULAS'!$B$54:$C$55,2,0),"")</f>
        <v/>
      </c>
      <c r="O84" s="146">
        <f>+'5 VALORACIÓN CONTROL PROBAB.'!O84</f>
        <v>0</v>
      </c>
      <c r="P84" s="146">
        <f>+'5 VALORACIÓN CONTROL PROBAB.'!P84</f>
        <v>0</v>
      </c>
      <c r="Q84" s="146">
        <f>+'5 VALORACIÓN CONTROL PROBAB.'!Q84</f>
        <v>0</v>
      </c>
      <c r="R84" s="146">
        <f>+'5 VALORACIÓN CONTROL PROBAB.'!R84</f>
        <v>0</v>
      </c>
      <c r="S84" s="144" t="str">
        <f>+'5 VALORACIÓN CONTROL PROBAB.'!S84</f>
        <v/>
      </c>
      <c r="T84" s="144" t="str">
        <f>IFERROR(IF(S84&lt;&gt;"",T83*(1-S84),""),"")</f>
        <v/>
      </c>
      <c r="U84" s="144" t="str">
        <f>IFERROR(IF(S84&lt;&gt;"",U83*(1-S84),""),"")</f>
        <v/>
      </c>
      <c r="V84" s="617"/>
      <c r="X84" s="152"/>
      <c r="Y84" s="160"/>
      <c r="Z84" s="160"/>
    </row>
    <row r="85" spans="1:26" ht="29.45" customHeight="1" thickBot="1" x14ac:dyDescent="0.3">
      <c r="A85" s="522"/>
      <c r="B85" s="525"/>
      <c r="C85" s="509"/>
      <c r="D85" s="512"/>
      <c r="E85" s="154">
        <v>6</v>
      </c>
      <c r="F85" s="346">
        <f>+'5 VALORACIÓN CONTROL PROBAB.'!F85</f>
        <v>0</v>
      </c>
      <c r="G85" s="347">
        <f>+'5 VALORACIÓN CONTROL PROBAB.'!G85</f>
        <v>0</v>
      </c>
      <c r="H85" s="348">
        <f>+'5 VALORACIÓN CONTROL PROBAB.'!H85</f>
        <v>0</v>
      </c>
      <c r="I85" s="143" t="str">
        <f t="shared" si="4"/>
        <v>0 0 0</v>
      </c>
      <c r="J85" s="162">
        <f>+'5 VALORACIÓN CONTROL PROBAB.'!J85</f>
        <v>0</v>
      </c>
      <c r="K85" s="144" t="str">
        <f>+IFERROR(VLOOKUP($J85,'11 FORMULAS'!$B$51:$C$53,2,0),"")</f>
        <v/>
      </c>
      <c r="L85" s="144" t="e">
        <f>+'5 VALORACIÓN CONTROL PROBAB.'!L85</f>
        <v>#REF!</v>
      </c>
      <c r="M85" s="145">
        <f>+'5 VALORACIÓN CONTROL PROBAB.'!M85</f>
        <v>0</v>
      </c>
      <c r="N85" s="144" t="str">
        <f>+IFERROR(VLOOKUP($M85,'11 FORMULAS'!$B$54:$C$55,2,0),"")</f>
        <v/>
      </c>
      <c r="O85" s="146">
        <f>+'5 VALORACIÓN CONTROL PROBAB.'!O85</f>
        <v>0</v>
      </c>
      <c r="P85" s="146">
        <f>+'5 VALORACIÓN CONTROL PROBAB.'!P85</f>
        <v>0</v>
      </c>
      <c r="Q85" s="146">
        <f>+'5 VALORACIÓN CONTROL PROBAB.'!Q85</f>
        <v>0</v>
      </c>
      <c r="R85" s="146">
        <f>+'5 VALORACIÓN CONTROL PROBAB.'!R85</f>
        <v>0</v>
      </c>
      <c r="S85" s="144" t="str">
        <f>+'5 VALORACIÓN CONTROL PROBAB.'!S85</f>
        <v/>
      </c>
      <c r="T85" s="144" t="str">
        <f>IFERROR(IF(S85&lt;&gt;"",T84*(1-S85),""),"")</f>
        <v/>
      </c>
      <c r="U85" s="144" t="str">
        <f>IFERROR(IF(S85&lt;&gt;"",U84*(1-S85),""),"")</f>
        <v/>
      </c>
      <c r="V85" s="618"/>
    </row>
    <row r="86" spans="1:26" ht="29.45" customHeight="1" thickBot="1" x14ac:dyDescent="0.3">
      <c r="A86" s="520" t="str">
        <f>'2 CONTEXTO E IDENTIFICACIÓN'!A22</f>
        <v>R14</v>
      </c>
      <c r="B86" s="523" t="str">
        <f>+'2 CONTEXTO E IDENTIFICACIÓN'!J22</f>
        <v xml:space="preserve"> por a causa de </v>
      </c>
      <c r="C86" s="507" t="str">
        <f>+'3 PROBABIL E IMPACTO INHERENTE'!E22</f>
        <v/>
      </c>
      <c r="D86" s="510" t="str">
        <f>+'3 PROBABIL E IMPACTO INHERENTE'!M22</f>
        <v/>
      </c>
      <c r="E86" s="157">
        <v>1</v>
      </c>
      <c r="F86" s="346">
        <f>+'5 VALORACIÓN CONTROL PROBAB.'!F86</f>
        <v>0</v>
      </c>
      <c r="G86" s="347">
        <f>+'5 VALORACIÓN CONTROL PROBAB.'!G86</f>
        <v>0</v>
      </c>
      <c r="H86" s="348">
        <f>+'5 VALORACIÓN CONTROL PROBAB.'!H86</f>
        <v>0</v>
      </c>
      <c r="I86" s="143" t="str">
        <f t="shared" si="4"/>
        <v>0 0 0</v>
      </c>
      <c r="J86" s="162">
        <f>+'5 VALORACIÓN CONTROL PROBAB.'!J86</f>
        <v>0</v>
      </c>
      <c r="K86" s="144" t="str">
        <f>+IFERROR(VLOOKUP($J86,'11 FORMULAS'!$B$51:$C$53,2,0),"")</f>
        <v/>
      </c>
      <c r="L86" s="144" t="e">
        <f>+'5 VALORACIÓN CONTROL PROBAB.'!L86</f>
        <v>#REF!</v>
      </c>
      <c r="M86" s="145">
        <f>+'5 VALORACIÓN CONTROL PROBAB.'!M86</f>
        <v>0</v>
      </c>
      <c r="N86" s="144" t="str">
        <f>+IFERROR(VLOOKUP($M86,'11 FORMULAS'!$B$54:$C$55,2,0),"")</f>
        <v/>
      </c>
      <c r="O86" s="146">
        <f>+'5 VALORACIÓN CONTROL PROBAB.'!O86</f>
        <v>0</v>
      </c>
      <c r="P86" s="146">
        <f>+'5 VALORACIÓN CONTROL PROBAB.'!P86</f>
        <v>0</v>
      </c>
      <c r="Q86" s="146">
        <f>+'5 VALORACIÓN CONTROL PROBAB.'!Q86</f>
        <v>0</v>
      </c>
      <c r="R86" s="146">
        <f>+'5 VALORACIÓN CONTROL PROBAB.'!R86</f>
        <v>0</v>
      </c>
      <c r="S86" s="144" t="str">
        <f>+'5 VALORACIÓN CONTROL PROBAB.'!S86</f>
        <v/>
      </c>
      <c r="T86" s="144" t="str">
        <f>IFERROR(IF(S86&lt;&gt;"",D86*(1-S86),""),"")</f>
        <v/>
      </c>
      <c r="U86" s="144" t="str">
        <f>IFERROR(IF(S86&lt;&gt;"",D86*(1-S86),""),"")</f>
        <v/>
      </c>
      <c r="V86" s="551" t="str" cm="1">
        <f t="array" ref="V86">IFERROR(IF(D86&lt;&gt;"",LOOKUP(2,1/(U86:U91&lt;&gt;""),U86:U91),""),"")</f>
        <v/>
      </c>
      <c r="X86" s="152"/>
      <c r="Y86" s="160"/>
      <c r="Z86" s="160"/>
    </row>
    <row r="87" spans="1:26" ht="29.45" customHeight="1" thickBot="1" x14ac:dyDescent="0.3">
      <c r="A87" s="521"/>
      <c r="B87" s="524"/>
      <c r="C87" s="508"/>
      <c r="D87" s="511"/>
      <c r="E87" s="140">
        <v>2</v>
      </c>
      <c r="F87" s="346">
        <f>+'5 VALORACIÓN CONTROL PROBAB.'!F87</f>
        <v>0</v>
      </c>
      <c r="G87" s="347">
        <f>+'5 VALORACIÓN CONTROL PROBAB.'!G87</f>
        <v>0</v>
      </c>
      <c r="H87" s="348">
        <f>+'5 VALORACIÓN CONTROL PROBAB.'!H87</f>
        <v>0</v>
      </c>
      <c r="I87" s="143" t="str">
        <f t="shared" si="4"/>
        <v>0 0 0</v>
      </c>
      <c r="J87" s="162">
        <f>+'5 VALORACIÓN CONTROL PROBAB.'!J87</f>
        <v>0</v>
      </c>
      <c r="K87" s="144" t="str">
        <f>+IFERROR(VLOOKUP($J87,'11 FORMULAS'!$B$51:$C$53,2,0),"")</f>
        <v/>
      </c>
      <c r="L87" s="144" t="e">
        <f>+'5 VALORACIÓN CONTROL PROBAB.'!L87</f>
        <v>#REF!</v>
      </c>
      <c r="M87" s="145">
        <f>+'5 VALORACIÓN CONTROL PROBAB.'!M87</f>
        <v>0</v>
      </c>
      <c r="N87" s="144" t="str">
        <f>+IFERROR(VLOOKUP($M87,'11 FORMULAS'!$B$54:$C$55,2,0),"")</f>
        <v/>
      </c>
      <c r="O87" s="146">
        <f>+'5 VALORACIÓN CONTROL PROBAB.'!O87</f>
        <v>0</v>
      </c>
      <c r="P87" s="146">
        <f>+'5 VALORACIÓN CONTROL PROBAB.'!P87</f>
        <v>0</v>
      </c>
      <c r="Q87" s="146">
        <f>+'5 VALORACIÓN CONTROL PROBAB.'!Q87</f>
        <v>0</v>
      </c>
      <c r="R87" s="146">
        <f>+'5 VALORACIÓN CONTROL PROBAB.'!R87</f>
        <v>0</v>
      </c>
      <c r="S87" s="144" t="str">
        <f>+'5 VALORACIÓN CONTROL PROBAB.'!S87</f>
        <v/>
      </c>
      <c r="T87" s="144" t="str">
        <f>IFERROR(IF(S87&lt;&gt;"",T86*(1-S87),""),"")</f>
        <v/>
      </c>
      <c r="U87" s="144" t="str">
        <f>IFERROR(IF(S87&lt;&gt;"",U86*(1-S87),""),"")</f>
        <v/>
      </c>
      <c r="V87" s="617"/>
      <c r="X87" s="152"/>
      <c r="Y87" s="160"/>
      <c r="Z87" s="160"/>
    </row>
    <row r="88" spans="1:26" ht="29.45" customHeight="1" thickBot="1" x14ac:dyDescent="0.3">
      <c r="A88" s="521"/>
      <c r="B88" s="524"/>
      <c r="C88" s="508"/>
      <c r="D88" s="511"/>
      <c r="E88" s="140">
        <v>3</v>
      </c>
      <c r="F88" s="346">
        <f>+'5 VALORACIÓN CONTROL PROBAB.'!F88</f>
        <v>0</v>
      </c>
      <c r="G88" s="347">
        <f>+'5 VALORACIÓN CONTROL PROBAB.'!G88</f>
        <v>0</v>
      </c>
      <c r="H88" s="348">
        <f>+'5 VALORACIÓN CONTROL PROBAB.'!H88</f>
        <v>0</v>
      </c>
      <c r="I88" s="143" t="str">
        <f t="shared" si="4"/>
        <v>0 0 0</v>
      </c>
      <c r="J88" s="162">
        <f>+'5 VALORACIÓN CONTROL PROBAB.'!J88</f>
        <v>0</v>
      </c>
      <c r="K88" s="144" t="str">
        <f>+IFERROR(VLOOKUP($J88,'11 FORMULAS'!$B$51:$C$53,2,0),"")</f>
        <v/>
      </c>
      <c r="L88" s="144" t="e">
        <f>+'5 VALORACIÓN CONTROL PROBAB.'!L88</f>
        <v>#REF!</v>
      </c>
      <c r="M88" s="145">
        <f>+'5 VALORACIÓN CONTROL PROBAB.'!M88</f>
        <v>0</v>
      </c>
      <c r="N88" s="144" t="str">
        <f>+IFERROR(VLOOKUP($M88,'11 FORMULAS'!$B$54:$C$55,2,0),"")</f>
        <v/>
      </c>
      <c r="O88" s="146">
        <f>+'5 VALORACIÓN CONTROL PROBAB.'!O88</f>
        <v>0</v>
      </c>
      <c r="P88" s="146">
        <f>+'5 VALORACIÓN CONTROL PROBAB.'!P88</f>
        <v>0</v>
      </c>
      <c r="Q88" s="146">
        <f>+'5 VALORACIÓN CONTROL PROBAB.'!Q88</f>
        <v>0</v>
      </c>
      <c r="R88" s="146">
        <f>+'5 VALORACIÓN CONTROL PROBAB.'!R88</f>
        <v>0</v>
      </c>
      <c r="S88" s="144" t="str">
        <f>+'5 VALORACIÓN CONTROL PROBAB.'!S88</f>
        <v/>
      </c>
      <c r="T88" s="144" t="str">
        <f>IFERROR(IF(S88&lt;&gt;"",T87*(1-S88),""),"")</f>
        <v/>
      </c>
      <c r="U88" s="144" t="str">
        <f>IFERROR(IF(S88&lt;&gt;"",U87*(1-S88),""),"")</f>
        <v/>
      </c>
      <c r="V88" s="617"/>
      <c r="X88" s="152"/>
      <c r="Y88" s="160"/>
      <c r="Z88" s="160"/>
    </row>
    <row r="89" spans="1:26" ht="29.45" customHeight="1" thickBot="1" x14ac:dyDescent="0.3">
      <c r="A89" s="521"/>
      <c r="B89" s="524"/>
      <c r="C89" s="508"/>
      <c r="D89" s="511"/>
      <c r="E89" s="140">
        <v>4</v>
      </c>
      <c r="F89" s="346">
        <f>+'5 VALORACIÓN CONTROL PROBAB.'!F89</f>
        <v>0</v>
      </c>
      <c r="G89" s="347">
        <f>+'5 VALORACIÓN CONTROL PROBAB.'!G89</f>
        <v>0</v>
      </c>
      <c r="H89" s="348">
        <f>+'5 VALORACIÓN CONTROL PROBAB.'!H89</f>
        <v>0</v>
      </c>
      <c r="I89" s="143" t="str">
        <f t="shared" si="4"/>
        <v>0 0 0</v>
      </c>
      <c r="J89" s="162">
        <f>+'5 VALORACIÓN CONTROL PROBAB.'!J89</f>
        <v>0</v>
      </c>
      <c r="K89" s="144" t="str">
        <f>+IFERROR(VLOOKUP($J89,'11 FORMULAS'!$B$51:$C$53,2,0),"")</f>
        <v/>
      </c>
      <c r="L89" s="144" t="e">
        <f>+'5 VALORACIÓN CONTROL PROBAB.'!L89</f>
        <v>#REF!</v>
      </c>
      <c r="M89" s="145">
        <f>+'5 VALORACIÓN CONTROL PROBAB.'!M89</f>
        <v>0</v>
      </c>
      <c r="N89" s="144" t="str">
        <f>+IFERROR(VLOOKUP($M89,'11 FORMULAS'!$B$54:$C$55,2,0),"")</f>
        <v/>
      </c>
      <c r="O89" s="146">
        <f>+'5 VALORACIÓN CONTROL PROBAB.'!O89</f>
        <v>0</v>
      </c>
      <c r="P89" s="146">
        <f>+'5 VALORACIÓN CONTROL PROBAB.'!P89</f>
        <v>0</v>
      </c>
      <c r="Q89" s="146">
        <f>+'5 VALORACIÓN CONTROL PROBAB.'!Q89</f>
        <v>0</v>
      </c>
      <c r="R89" s="146">
        <f>+'5 VALORACIÓN CONTROL PROBAB.'!R89</f>
        <v>0</v>
      </c>
      <c r="S89" s="144" t="str">
        <f>+'5 VALORACIÓN CONTROL PROBAB.'!S89</f>
        <v/>
      </c>
      <c r="T89" s="144" t="str">
        <f>IFERROR(IF(S89&lt;&gt;"",T88*(1-S89),""),"")</f>
        <v/>
      </c>
      <c r="U89" s="144" t="str">
        <f>IFERROR(IF(S89&lt;&gt;"",U88*(1-S89),""),"")</f>
        <v/>
      </c>
      <c r="V89" s="617"/>
      <c r="X89" s="152"/>
      <c r="Y89" s="160"/>
      <c r="Z89" s="160"/>
    </row>
    <row r="90" spans="1:26" ht="29.45" customHeight="1" thickBot="1" x14ac:dyDescent="0.3">
      <c r="A90" s="521"/>
      <c r="B90" s="524"/>
      <c r="C90" s="508"/>
      <c r="D90" s="511"/>
      <c r="E90" s="140">
        <v>5</v>
      </c>
      <c r="F90" s="346">
        <f>+'5 VALORACIÓN CONTROL PROBAB.'!F90</f>
        <v>0</v>
      </c>
      <c r="G90" s="347">
        <f>+'5 VALORACIÓN CONTROL PROBAB.'!G90</f>
        <v>0</v>
      </c>
      <c r="H90" s="348">
        <f>+'5 VALORACIÓN CONTROL PROBAB.'!H90</f>
        <v>0</v>
      </c>
      <c r="I90" s="143" t="str">
        <f t="shared" si="4"/>
        <v>0 0 0</v>
      </c>
      <c r="J90" s="162">
        <f>+'5 VALORACIÓN CONTROL PROBAB.'!J90</f>
        <v>0</v>
      </c>
      <c r="K90" s="144" t="str">
        <f>+IFERROR(VLOOKUP($J90,'11 FORMULAS'!$B$51:$C$53,2,0),"")</f>
        <v/>
      </c>
      <c r="L90" s="144" t="e">
        <f>+'5 VALORACIÓN CONTROL PROBAB.'!L90</f>
        <v>#REF!</v>
      </c>
      <c r="M90" s="145">
        <f>+'5 VALORACIÓN CONTROL PROBAB.'!M90</f>
        <v>0</v>
      </c>
      <c r="N90" s="144" t="str">
        <f>+IFERROR(VLOOKUP($M90,'11 FORMULAS'!$B$54:$C$55,2,0),"")</f>
        <v/>
      </c>
      <c r="O90" s="146">
        <f>+'5 VALORACIÓN CONTROL PROBAB.'!O90</f>
        <v>0</v>
      </c>
      <c r="P90" s="146">
        <f>+'5 VALORACIÓN CONTROL PROBAB.'!P90</f>
        <v>0</v>
      </c>
      <c r="Q90" s="146">
        <f>+'5 VALORACIÓN CONTROL PROBAB.'!Q90</f>
        <v>0</v>
      </c>
      <c r="R90" s="146">
        <f>+'5 VALORACIÓN CONTROL PROBAB.'!R90</f>
        <v>0</v>
      </c>
      <c r="S90" s="144" t="str">
        <f>+'5 VALORACIÓN CONTROL PROBAB.'!S90</f>
        <v/>
      </c>
      <c r="T90" s="144" t="str">
        <f>IFERROR(IF(S90&lt;&gt;"",T89*(1-S90),""),"")</f>
        <v/>
      </c>
      <c r="U90" s="144" t="str">
        <f>IFERROR(IF(S90&lt;&gt;"",U89*(1-S90),""),"")</f>
        <v/>
      </c>
      <c r="V90" s="617"/>
      <c r="X90" s="152"/>
      <c r="Y90" s="160"/>
      <c r="Z90" s="160"/>
    </row>
    <row r="91" spans="1:26" ht="29.45" customHeight="1" thickBot="1" x14ac:dyDescent="0.3">
      <c r="A91" s="522"/>
      <c r="B91" s="525"/>
      <c r="C91" s="509"/>
      <c r="D91" s="512"/>
      <c r="E91" s="154">
        <v>6</v>
      </c>
      <c r="F91" s="346">
        <f>+'5 VALORACIÓN CONTROL PROBAB.'!F91</f>
        <v>0</v>
      </c>
      <c r="G91" s="347">
        <f>+'5 VALORACIÓN CONTROL PROBAB.'!G91</f>
        <v>0</v>
      </c>
      <c r="H91" s="348">
        <f>+'5 VALORACIÓN CONTROL PROBAB.'!H91</f>
        <v>0</v>
      </c>
      <c r="I91" s="143" t="str">
        <f t="shared" si="4"/>
        <v>0 0 0</v>
      </c>
      <c r="J91" s="162">
        <f>+'5 VALORACIÓN CONTROL PROBAB.'!J91</f>
        <v>0</v>
      </c>
      <c r="K91" s="144" t="str">
        <f>+IFERROR(VLOOKUP($J91,'11 FORMULAS'!$B$51:$C$53,2,0),"")</f>
        <v/>
      </c>
      <c r="L91" s="144" t="e">
        <f>+'5 VALORACIÓN CONTROL PROBAB.'!L91</f>
        <v>#REF!</v>
      </c>
      <c r="M91" s="145">
        <f>+'5 VALORACIÓN CONTROL PROBAB.'!M91</f>
        <v>0</v>
      </c>
      <c r="N91" s="144" t="str">
        <f>+IFERROR(VLOOKUP($M91,'11 FORMULAS'!$B$54:$C$55,2,0),"")</f>
        <v/>
      </c>
      <c r="O91" s="146">
        <f>+'5 VALORACIÓN CONTROL PROBAB.'!O91</f>
        <v>0</v>
      </c>
      <c r="P91" s="146">
        <f>+'5 VALORACIÓN CONTROL PROBAB.'!P91</f>
        <v>0</v>
      </c>
      <c r="Q91" s="146">
        <f>+'5 VALORACIÓN CONTROL PROBAB.'!Q91</f>
        <v>0</v>
      </c>
      <c r="R91" s="146">
        <f>+'5 VALORACIÓN CONTROL PROBAB.'!R91</f>
        <v>0</v>
      </c>
      <c r="S91" s="144" t="str">
        <f>+'5 VALORACIÓN CONTROL PROBAB.'!S91</f>
        <v/>
      </c>
      <c r="T91" s="144" t="str">
        <f>IFERROR(IF(S91&lt;&gt;"",T90*(1-S91),""),"")</f>
        <v/>
      </c>
      <c r="U91" s="144" t="str">
        <f>IFERROR(IF(S91&lt;&gt;"",U90*(1-S91),""),"")</f>
        <v/>
      </c>
      <c r="V91" s="618"/>
    </row>
    <row r="92" spans="1:26" ht="29.45" customHeight="1" thickBot="1" x14ac:dyDescent="0.3">
      <c r="A92" s="520" t="str">
        <f>'2 CONTEXTO E IDENTIFICACIÓN'!A23</f>
        <v>R15</v>
      </c>
      <c r="B92" s="523" t="str">
        <f>+'2 CONTEXTO E IDENTIFICACIÓN'!J23</f>
        <v xml:space="preserve"> por a causa de </v>
      </c>
      <c r="C92" s="507" t="str">
        <f>+'3 PROBABIL E IMPACTO INHERENTE'!E23</f>
        <v/>
      </c>
      <c r="D92" s="510" t="str">
        <f>+'3 PROBABIL E IMPACTO INHERENTE'!M23</f>
        <v/>
      </c>
      <c r="E92" s="157">
        <v>1</v>
      </c>
      <c r="F92" s="346">
        <f>+'5 VALORACIÓN CONTROL PROBAB.'!F92</f>
        <v>0</v>
      </c>
      <c r="G92" s="347">
        <f>+'5 VALORACIÓN CONTROL PROBAB.'!G92</f>
        <v>0</v>
      </c>
      <c r="H92" s="348">
        <f>+'5 VALORACIÓN CONTROL PROBAB.'!H92</f>
        <v>0</v>
      </c>
      <c r="I92" s="143" t="str">
        <f t="shared" si="4"/>
        <v>0 0 0</v>
      </c>
      <c r="J92" s="162">
        <f>+'5 VALORACIÓN CONTROL PROBAB.'!J92</f>
        <v>0</v>
      </c>
      <c r="K92" s="144" t="str">
        <f>+IFERROR(VLOOKUP($J92,'11 FORMULAS'!$B$51:$C$53,2,0),"")</f>
        <v/>
      </c>
      <c r="L92" s="144" t="e">
        <f>+'5 VALORACIÓN CONTROL PROBAB.'!L92</f>
        <v>#REF!</v>
      </c>
      <c r="M92" s="145">
        <f>+'5 VALORACIÓN CONTROL PROBAB.'!M92</f>
        <v>0</v>
      </c>
      <c r="N92" s="144" t="str">
        <f>+IFERROR(VLOOKUP($M92,'11 FORMULAS'!$B$54:$C$55,2,0),"")</f>
        <v/>
      </c>
      <c r="O92" s="146">
        <f>+'5 VALORACIÓN CONTROL PROBAB.'!O92</f>
        <v>0</v>
      </c>
      <c r="P92" s="146">
        <f>+'5 VALORACIÓN CONTROL PROBAB.'!P92</f>
        <v>0</v>
      </c>
      <c r="Q92" s="146">
        <f>+'5 VALORACIÓN CONTROL PROBAB.'!Q92</f>
        <v>0</v>
      </c>
      <c r="R92" s="146">
        <f>+'5 VALORACIÓN CONTROL PROBAB.'!R92</f>
        <v>0</v>
      </c>
      <c r="S92" s="144" t="str">
        <f>+'5 VALORACIÓN CONTROL PROBAB.'!S92</f>
        <v/>
      </c>
      <c r="T92" s="144" t="str">
        <f>IFERROR(IF(S92&lt;&gt;"",D92*(1-S92),""),"")</f>
        <v/>
      </c>
      <c r="U92" s="144" t="str">
        <f>IFERROR(IF(S92&lt;&gt;"",D92*(1-S92),""),"")</f>
        <v/>
      </c>
      <c r="V92" s="551" t="str" cm="1">
        <f t="array" ref="V92">IFERROR(IF(D92&lt;&gt;"",LOOKUP(2,1/(U92:U97&lt;&gt;""),U92:U97),""),"")</f>
        <v/>
      </c>
      <c r="X92" s="152"/>
      <c r="Y92" s="160"/>
      <c r="Z92" s="160"/>
    </row>
    <row r="93" spans="1:26" ht="29.45" customHeight="1" thickBot="1" x14ac:dyDescent="0.3">
      <c r="A93" s="521"/>
      <c r="B93" s="524"/>
      <c r="C93" s="508"/>
      <c r="D93" s="511"/>
      <c r="E93" s="140">
        <v>2</v>
      </c>
      <c r="F93" s="346">
        <f>+'5 VALORACIÓN CONTROL PROBAB.'!F93</f>
        <v>0</v>
      </c>
      <c r="G93" s="347">
        <f>+'5 VALORACIÓN CONTROL PROBAB.'!G93</f>
        <v>0</v>
      </c>
      <c r="H93" s="348">
        <f>+'5 VALORACIÓN CONTROL PROBAB.'!H93</f>
        <v>0</v>
      </c>
      <c r="I93" s="143" t="str">
        <f t="shared" si="4"/>
        <v>0 0 0</v>
      </c>
      <c r="J93" s="162">
        <f>+'5 VALORACIÓN CONTROL PROBAB.'!J93</f>
        <v>0</v>
      </c>
      <c r="K93" s="144" t="str">
        <f>+IFERROR(VLOOKUP($J93,'11 FORMULAS'!$B$51:$C$53,2,0),"")</f>
        <v/>
      </c>
      <c r="L93" s="144" t="e">
        <f>+'5 VALORACIÓN CONTROL PROBAB.'!L93</f>
        <v>#REF!</v>
      </c>
      <c r="M93" s="145">
        <f>+'5 VALORACIÓN CONTROL PROBAB.'!M93</f>
        <v>0</v>
      </c>
      <c r="N93" s="144" t="str">
        <f>+IFERROR(VLOOKUP($M93,'11 FORMULAS'!$B$54:$C$55,2,0),"")</f>
        <v/>
      </c>
      <c r="O93" s="146">
        <f>+'5 VALORACIÓN CONTROL PROBAB.'!O93</f>
        <v>0</v>
      </c>
      <c r="P93" s="146">
        <f>+'5 VALORACIÓN CONTROL PROBAB.'!P93</f>
        <v>0</v>
      </c>
      <c r="Q93" s="146">
        <f>+'5 VALORACIÓN CONTROL PROBAB.'!Q93</f>
        <v>0</v>
      </c>
      <c r="R93" s="146">
        <f>+'5 VALORACIÓN CONTROL PROBAB.'!R93</f>
        <v>0</v>
      </c>
      <c r="S93" s="144" t="str">
        <f>+'5 VALORACIÓN CONTROL PROBAB.'!S93</f>
        <v/>
      </c>
      <c r="T93" s="144" t="str">
        <f>IFERROR(IF(S93&lt;&gt;"",T92*(1-S93),""),"")</f>
        <v/>
      </c>
      <c r="U93" s="144" t="str">
        <f>IFERROR(IF(S93&lt;&gt;"",U92*(1-S93),""),"")</f>
        <v/>
      </c>
      <c r="V93" s="617"/>
      <c r="X93" s="152"/>
      <c r="Y93" s="160"/>
      <c r="Z93" s="160"/>
    </row>
    <row r="94" spans="1:26" ht="29.45" customHeight="1" thickBot="1" x14ac:dyDescent="0.3">
      <c r="A94" s="521"/>
      <c r="B94" s="524"/>
      <c r="C94" s="508"/>
      <c r="D94" s="511"/>
      <c r="E94" s="140">
        <v>3</v>
      </c>
      <c r="F94" s="346">
        <f>+'5 VALORACIÓN CONTROL PROBAB.'!F94</f>
        <v>0</v>
      </c>
      <c r="G94" s="347">
        <f>+'5 VALORACIÓN CONTROL PROBAB.'!G94</f>
        <v>0</v>
      </c>
      <c r="H94" s="348">
        <f>+'5 VALORACIÓN CONTROL PROBAB.'!H94</f>
        <v>0</v>
      </c>
      <c r="I94" s="143" t="str">
        <f t="shared" si="4"/>
        <v>0 0 0</v>
      </c>
      <c r="J94" s="162">
        <f>+'5 VALORACIÓN CONTROL PROBAB.'!J94</f>
        <v>0</v>
      </c>
      <c r="K94" s="144" t="str">
        <f>+IFERROR(VLOOKUP($J94,'11 FORMULAS'!$B$51:$C$53,2,0),"")</f>
        <v/>
      </c>
      <c r="L94" s="144" t="e">
        <f>+'5 VALORACIÓN CONTROL PROBAB.'!L94</f>
        <v>#REF!</v>
      </c>
      <c r="M94" s="145">
        <f>+'5 VALORACIÓN CONTROL PROBAB.'!M94</f>
        <v>0</v>
      </c>
      <c r="N94" s="144" t="str">
        <f>+IFERROR(VLOOKUP($M94,'11 FORMULAS'!$B$54:$C$55,2,0),"")</f>
        <v/>
      </c>
      <c r="O94" s="146">
        <f>+'5 VALORACIÓN CONTROL PROBAB.'!O94</f>
        <v>0</v>
      </c>
      <c r="P94" s="146">
        <f>+'5 VALORACIÓN CONTROL PROBAB.'!P94</f>
        <v>0</v>
      </c>
      <c r="Q94" s="146">
        <f>+'5 VALORACIÓN CONTROL PROBAB.'!Q94</f>
        <v>0</v>
      </c>
      <c r="R94" s="146">
        <f>+'5 VALORACIÓN CONTROL PROBAB.'!R94</f>
        <v>0</v>
      </c>
      <c r="S94" s="144" t="str">
        <f>+'5 VALORACIÓN CONTROL PROBAB.'!S94</f>
        <v/>
      </c>
      <c r="T94" s="144" t="str">
        <f>IFERROR(IF(S94&lt;&gt;"",T93*(1-S94),""),"")</f>
        <v/>
      </c>
      <c r="U94" s="144" t="str">
        <f>IFERROR(IF(S94&lt;&gt;"",U93*(1-S94),""),"")</f>
        <v/>
      </c>
      <c r="V94" s="617"/>
      <c r="X94" s="152"/>
      <c r="Y94" s="160"/>
      <c r="Z94" s="160"/>
    </row>
    <row r="95" spans="1:26" ht="29.45" customHeight="1" thickBot="1" x14ac:dyDescent="0.3">
      <c r="A95" s="521"/>
      <c r="B95" s="524"/>
      <c r="C95" s="508"/>
      <c r="D95" s="511"/>
      <c r="E95" s="140">
        <v>4</v>
      </c>
      <c r="F95" s="346">
        <f>+'5 VALORACIÓN CONTROL PROBAB.'!F95</f>
        <v>0</v>
      </c>
      <c r="G95" s="347">
        <f>+'5 VALORACIÓN CONTROL PROBAB.'!G95</f>
        <v>0</v>
      </c>
      <c r="H95" s="348">
        <f>+'5 VALORACIÓN CONTROL PROBAB.'!H95</f>
        <v>0</v>
      </c>
      <c r="I95" s="143" t="str">
        <f t="shared" si="4"/>
        <v>0 0 0</v>
      </c>
      <c r="J95" s="162">
        <f>+'5 VALORACIÓN CONTROL PROBAB.'!J95</f>
        <v>0</v>
      </c>
      <c r="K95" s="144" t="str">
        <f>+IFERROR(VLOOKUP($J95,'11 FORMULAS'!$B$51:$C$53,2,0),"")</f>
        <v/>
      </c>
      <c r="L95" s="144" t="e">
        <f>+'5 VALORACIÓN CONTROL PROBAB.'!L95</f>
        <v>#REF!</v>
      </c>
      <c r="M95" s="145">
        <f>+'5 VALORACIÓN CONTROL PROBAB.'!M95</f>
        <v>0</v>
      </c>
      <c r="N95" s="144" t="str">
        <f>+IFERROR(VLOOKUP($M95,'11 FORMULAS'!$B$54:$C$55,2,0),"")</f>
        <v/>
      </c>
      <c r="O95" s="146">
        <f>+'5 VALORACIÓN CONTROL PROBAB.'!O95</f>
        <v>0</v>
      </c>
      <c r="P95" s="146">
        <f>+'5 VALORACIÓN CONTROL PROBAB.'!P95</f>
        <v>0</v>
      </c>
      <c r="Q95" s="146">
        <f>+'5 VALORACIÓN CONTROL PROBAB.'!Q95</f>
        <v>0</v>
      </c>
      <c r="R95" s="146">
        <f>+'5 VALORACIÓN CONTROL PROBAB.'!R95</f>
        <v>0</v>
      </c>
      <c r="S95" s="144" t="str">
        <f>+'5 VALORACIÓN CONTROL PROBAB.'!S95</f>
        <v/>
      </c>
      <c r="T95" s="144" t="str">
        <f>IFERROR(IF(S95&lt;&gt;"",T94*(1-S95),""),"")</f>
        <v/>
      </c>
      <c r="U95" s="144" t="str">
        <f>IFERROR(IF(S95&lt;&gt;"",U94*(1-S95),""),"")</f>
        <v/>
      </c>
      <c r="V95" s="617"/>
      <c r="X95" s="152"/>
      <c r="Y95" s="160"/>
      <c r="Z95" s="160"/>
    </row>
    <row r="96" spans="1:26" ht="29.45" customHeight="1" thickBot="1" x14ac:dyDescent="0.3">
      <c r="A96" s="521"/>
      <c r="B96" s="524"/>
      <c r="C96" s="508"/>
      <c r="D96" s="511"/>
      <c r="E96" s="140">
        <v>5</v>
      </c>
      <c r="F96" s="346">
        <f>+'5 VALORACIÓN CONTROL PROBAB.'!F96</f>
        <v>0</v>
      </c>
      <c r="G96" s="347">
        <f>+'5 VALORACIÓN CONTROL PROBAB.'!G96</f>
        <v>0</v>
      </c>
      <c r="H96" s="348">
        <f>+'5 VALORACIÓN CONTROL PROBAB.'!H96</f>
        <v>0</v>
      </c>
      <c r="I96" s="143" t="str">
        <f t="shared" si="4"/>
        <v>0 0 0</v>
      </c>
      <c r="J96" s="162">
        <f>+'5 VALORACIÓN CONTROL PROBAB.'!J96</f>
        <v>0</v>
      </c>
      <c r="K96" s="144" t="str">
        <f>+IFERROR(VLOOKUP($J96,'11 FORMULAS'!$B$51:$C$53,2,0),"")</f>
        <v/>
      </c>
      <c r="L96" s="144" t="e">
        <f>+'5 VALORACIÓN CONTROL PROBAB.'!L96</f>
        <v>#REF!</v>
      </c>
      <c r="M96" s="145">
        <f>+'5 VALORACIÓN CONTROL PROBAB.'!M96</f>
        <v>0</v>
      </c>
      <c r="N96" s="144" t="str">
        <f>+IFERROR(VLOOKUP($M96,'11 FORMULAS'!$B$54:$C$55,2,0),"")</f>
        <v/>
      </c>
      <c r="O96" s="146">
        <f>+'5 VALORACIÓN CONTROL PROBAB.'!O96</f>
        <v>0</v>
      </c>
      <c r="P96" s="146">
        <f>+'5 VALORACIÓN CONTROL PROBAB.'!P96</f>
        <v>0</v>
      </c>
      <c r="Q96" s="146">
        <f>+'5 VALORACIÓN CONTROL PROBAB.'!Q96</f>
        <v>0</v>
      </c>
      <c r="R96" s="146">
        <f>+'5 VALORACIÓN CONTROL PROBAB.'!R96</f>
        <v>0</v>
      </c>
      <c r="S96" s="144" t="str">
        <f>+'5 VALORACIÓN CONTROL PROBAB.'!S96</f>
        <v/>
      </c>
      <c r="T96" s="144" t="str">
        <f>IFERROR(IF(S96&lt;&gt;"",T95*(1-S96),""),"")</f>
        <v/>
      </c>
      <c r="U96" s="144" t="str">
        <f>IFERROR(IF(S96&lt;&gt;"",U95*(1-S96),""),"")</f>
        <v/>
      </c>
      <c r="V96" s="617"/>
      <c r="X96" s="152"/>
      <c r="Y96" s="160"/>
      <c r="Z96" s="160"/>
    </row>
    <row r="97" spans="1:26" ht="29.45" customHeight="1" thickBot="1" x14ac:dyDescent="0.3">
      <c r="A97" s="522"/>
      <c r="B97" s="525"/>
      <c r="C97" s="509"/>
      <c r="D97" s="512"/>
      <c r="E97" s="154">
        <v>6</v>
      </c>
      <c r="F97" s="346">
        <f>+'5 VALORACIÓN CONTROL PROBAB.'!F97</f>
        <v>0</v>
      </c>
      <c r="G97" s="347">
        <f>+'5 VALORACIÓN CONTROL PROBAB.'!G97</f>
        <v>0</v>
      </c>
      <c r="H97" s="348">
        <f>+'5 VALORACIÓN CONTROL PROBAB.'!H97</f>
        <v>0</v>
      </c>
      <c r="I97" s="143" t="str">
        <f t="shared" si="4"/>
        <v>0 0 0</v>
      </c>
      <c r="J97" s="162">
        <f>+'5 VALORACIÓN CONTROL PROBAB.'!J97</f>
        <v>0</v>
      </c>
      <c r="K97" s="144" t="str">
        <f>+IFERROR(VLOOKUP($J97,'11 FORMULAS'!$B$51:$C$53,2,0),"")</f>
        <v/>
      </c>
      <c r="L97" s="144" t="e">
        <f>+'5 VALORACIÓN CONTROL PROBAB.'!L97</f>
        <v>#REF!</v>
      </c>
      <c r="M97" s="145">
        <f>+'5 VALORACIÓN CONTROL PROBAB.'!M97</f>
        <v>0</v>
      </c>
      <c r="N97" s="144" t="str">
        <f>+IFERROR(VLOOKUP($M97,'11 FORMULAS'!$B$54:$C$55,2,0),"")</f>
        <v/>
      </c>
      <c r="O97" s="146">
        <f>+'5 VALORACIÓN CONTROL PROBAB.'!O97</f>
        <v>0</v>
      </c>
      <c r="P97" s="146">
        <f>+'5 VALORACIÓN CONTROL PROBAB.'!P97</f>
        <v>0</v>
      </c>
      <c r="Q97" s="146">
        <f>+'5 VALORACIÓN CONTROL PROBAB.'!Q97</f>
        <v>0</v>
      </c>
      <c r="R97" s="146">
        <f>+'5 VALORACIÓN CONTROL PROBAB.'!R97</f>
        <v>0</v>
      </c>
      <c r="S97" s="144" t="str">
        <f>+'5 VALORACIÓN CONTROL PROBAB.'!S97</f>
        <v/>
      </c>
      <c r="T97" s="144" t="str">
        <f>IFERROR(IF(S97&lt;&gt;"",T96*(1-S97),""),"")</f>
        <v/>
      </c>
      <c r="U97" s="144" t="str">
        <f>IFERROR(IF(S97&lt;&gt;"",U96*(1-S97),""),"")</f>
        <v/>
      </c>
      <c r="V97" s="618"/>
    </row>
    <row r="98" spans="1:26" ht="29.45" customHeight="1" thickBot="1" x14ac:dyDescent="0.3">
      <c r="A98" s="520" t="str">
        <f>'2 CONTEXTO E IDENTIFICACIÓN'!A24</f>
        <v>R16</v>
      </c>
      <c r="B98" s="523" t="str">
        <f>+'2 CONTEXTO E IDENTIFICACIÓN'!J24</f>
        <v xml:space="preserve"> por a causa de </v>
      </c>
      <c r="C98" s="507" t="str">
        <f>+'3 PROBABIL E IMPACTO INHERENTE'!E24</f>
        <v/>
      </c>
      <c r="D98" s="510" t="str">
        <f>+'3 PROBABIL E IMPACTO INHERENTE'!M24</f>
        <v/>
      </c>
      <c r="E98" s="157">
        <v>1</v>
      </c>
      <c r="F98" s="346">
        <f>+'5 VALORACIÓN CONTROL PROBAB.'!F98</f>
        <v>0</v>
      </c>
      <c r="G98" s="347">
        <f>+'5 VALORACIÓN CONTROL PROBAB.'!G98</f>
        <v>0</v>
      </c>
      <c r="H98" s="348">
        <f>+'5 VALORACIÓN CONTROL PROBAB.'!H98</f>
        <v>0</v>
      </c>
      <c r="I98" s="143" t="str">
        <f t="shared" si="4"/>
        <v>0 0 0</v>
      </c>
      <c r="J98" s="162">
        <f>+'5 VALORACIÓN CONTROL PROBAB.'!J98</f>
        <v>0</v>
      </c>
      <c r="K98" s="144" t="str">
        <f>+IFERROR(VLOOKUP($J98,'11 FORMULAS'!$B$51:$C$53,2,0),"")</f>
        <v/>
      </c>
      <c r="L98" s="144" t="e">
        <f>+'5 VALORACIÓN CONTROL PROBAB.'!L98</f>
        <v>#REF!</v>
      </c>
      <c r="M98" s="145">
        <f>+'5 VALORACIÓN CONTROL PROBAB.'!M98</f>
        <v>0</v>
      </c>
      <c r="N98" s="144" t="str">
        <f>+IFERROR(VLOOKUP($M98,'11 FORMULAS'!$B$54:$C$55,2,0),"")</f>
        <v/>
      </c>
      <c r="O98" s="146">
        <f>+'5 VALORACIÓN CONTROL PROBAB.'!O98</f>
        <v>0</v>
      </c>
      <c r="P98" s="146">
        <f>+'5 VALORACIÓN CONTROL PROBAB.'!P98</f>
        <v>0</v>
      </c>
      <c r="Q98" s="146">
        <f>+'5 VALORACIÓN CONTROL PROBAB.'!Q98</f>
        <v>0</v>
      </c>
      <c r="R98" s="146">
        <f>+'5 VALORACIÓN CONTROL PROBAB.'!R98</f>
        <v>0</v>
      </c>
      <c r="S98" s="144" t="str">
        <f>+'5 VALORACIÓN CONTROL PROBAB.'!S98</f>
        <v/>
      </c>
      <c r="T98" s="144" t="str">
        <f>IFERROR(IF(S98&lt;&gt;"",D98*(1-S98),""),"")</f>
        <v/>
      </c>
      <c r="U98" s="144" t="str">
        <f>IFERROR(IF(S98&lt;&gt;"",D98*(1-S98),""),"")</f>
        <v/>
      </c>
      <c r="V98" s="551" t="str" cm="1">
        <f t="array" ref="V98">IFERROR(IF(D98&lt;&gt;"",LOOKUP(2,1/(U98:U103&lt;&gt;""),U98:U103),""),"")</f>
        <v/>
      </c>
      <c r="X98" s="152"/>
      <c r="Y98" s="160"/>
      <c r="Z98" s="160"/>
    </row>
    <row r="99" spans="1:26" ht="29.45" customHeight="1" thickBot="1" x14ac:dyDescent="0.3">
      <c r="A99" s="521"/>
      <c r="B99" s="524"/>
      <c r="C99" s="508"/>
      <c r="D99" s="511"/>
      <c r="E99" s="140">
        <v>2</v>
      </c>
      <c r="F99" s="346">
        <f>+'5 VALORACIÓN CONTROL PROBAB.'!F99</f>
        <v>0</v>
      </c>
      <c r="G99" s="347">
        <f>+'5 VALORACIÓN CONTROL PROBAB.'!G99</f>
        <v>0</v>
      </c>
      <c r="H99" s="348">
        <f>+'5 VALORACIÓN CONTROL PROBAB.'!H99</f>
        <v>0</v>
      </c>
      <c r="I99" s="143" t="str">
        <f t="shared" si="4"/>
        <v>0 0 0</v>
      </c>
      <c r="J99" s="162">
        <f>+'5 VALORACIÓN CONTROL PROBAB.'!J99</f>
        <v>0</v>
      </c>
      <c r="K99" s="144" t="str">
        <f>+IFERROR(VLOOKUP($J99,'11 FORMULAS'!$B$51:$C$53,2,0),"")</f>
        <v/>
      </c>
      <c r="L99" s="144" t="e">
        <f>+'5 VALORACIÓN CONTROL PROBAB.'!L99</f>
        <v>#REF!</v>
      </c>
      <c r="M99" s="145">
        <f>+'5 VALORACIÓN CONTROL PROBAB.'!M99</f>
        <v>0</v>
      </c>
      <c r="N99" s="144" t="str">
        <f>+IFERROR(VLOOKUP($M99,'11 FORMULAS'!$B$54:$C$55,2,0),"")</f>
        <v/>
      </c>
      <c r="O99" s="146">
        <f>+'5 VALORACIÓN CONTROL PROBAB.'!O99</f>
        <v>0</v>
      </c>
      <c r="P99" s="146">
        <f>+'5 VALORACIÓN CONTROL PROBAB.'!P99</f>
        <v>0</v>
      </c>
      <c r="Q99" s="146">
        <f>+'5 VALORACIÓN CONTROL PROBAB.'!Q99</f>
        <v>0</v>
      </c>
      <c r="R99" s="146">
        <f>+'5 VALORACIÓN CONTROL PROBAB.'!R99</f>
        <v>0</v>
      </c>
      <c r="S99" s="144" t="str">
        <f>+'5 VALORACIÓN CONTROL PROBAB.'!S99</f>
        <v/>
      </c>
      <c r="T99" s="144" t="str">
        <f>IFERROR(IF(S99&lt;&gt;"",T98*(1-S99),""),"")</f>
        <v/>
      </c>
      <c r="U99" s="144" t="str">
        <f>IFERROR(IF(S99&lt;&gt;"",U98*(1-S99),""),"")</f>
        <v/>
      </c>
      <c r="V99" s="617"/>
      <c r="X99" s="152"/>
      <c r="Y99" s="160"/>
      <c r="Z99" s="160"/>
    </row>
    <row r="100" spans="1:26" ht="29.45" customHeight="1" thickBot="1" x14ac:dyDescent="0.3">
      <c r="A100" s="521"/>
      <c r="B100" s="524"/>
      <c r="C100" s="508"/>
      <c r="D100" s="511"/>
      <c r="E100" s="140">
        <v>3</v>
      </c>
      <c r="F100" s="346">
        <f>+'5 VALORACIÓN CONTROL PROBAB.'!F100</f>
        <v>0</v>
      </c>
      <c r="G100" s="347">
        <f>+'5 VALORACIÓN CONTROL PROBAB.'!G100</f>
        <v>0</v>
      </c>
      <c r="H100" s="348">
        <f>+'5 VALORACIÓN CONTROL PROBAB.'!H100</f>
        <v>0</v>
      </c>
      <c r="I100" s="143" t="str">
        <f t="shared" si="4"/>
        <v>0 0 0</v>
      </c>
      <c r="J100" s="162">
        <f>+'5 VALORACIÓN CONTROL PROBAB.'!J100</f>
        <v>0</v>
      </c>
      <c r="K100" s="144" t="str">
        <f>+IFERROR(VLOOKUP($J100,'11 FORMULAS'!$B$51:$C$53,2,0),"")</f>
        <v/>
      </c>
      <c r="L100" s="144" t="e">
        <f>+'5 VALORACIÓN CONTROL PROBAB.'!L100</f>
        <v>#REF!</v>
      </c>
      <c r="M100" s="145">
        <f>+'5 VALORACIÓN CONTROL PROBAB.'!M100</f>
        <v>0</v>
      </c>
      <c r="N100" s="144" t="str">
        <f>+IFERROR(VLOOKUP($M100,'11 FORMULAS'!$B$54:$C$55,2,0),"")</f>
        <v/>
      </c>
      <c r="O100" s="146">
        <f>+'5 VALORACIÓN CONTROL PROBAB.'!O100</f>
        <v>0</v>
      </c>
      <c r="P100" s="146">
        <f>+'5 VALORACIÓN CONTROL PROBAB.'!P100</f>
        <v>0</v>
      </c>
      <c r="Q100" s="146">
        <f>+'5 VALORACIÓN CONTROL PROBAB.'!Q100</f>
        <v>0</v>
      </c>
      <c r="R100" s="146">
        <f>+'5 VALORACIÓN CONTROL PROBAB.'!R100</f>
        <v>0</v>
      </c>
      <c r="S100" s="144" t="str">
        <f>+'5 VALORACIÓN CONTROL PROBAB.'!S100</f>
        <v/>
      </c>
      <c r="T100" s="144" t="str">
        <f>IFERROR(IF(S100&lt;&gt;"",T99*(1-S100),""),"")</f>
        <v/>
      </c>
      <c r="U100" s="144" t="str">
        <f>IFERROR(IF(S100&lt;&gt;"",U99*(1-S100),""),"")</f>
        <v/>
      </c>
      <c r="V100" s="617"/>
      <c r="X100" s="152"/>
      <c r="Y100" s="160"/>
      <c r="Z100" s="160"/>
    </row>
    <row r="101" spans="1:26" ht="29.45" customHeight="1" thickBot="1" x14ac:dyDescent="0.3">
      <c r="A101" s="521"/>
      <c r="B101" s="524"/>
      <c r="C101" s="508"/>
      <c r="D101" s="511"/>
      <c r="E101" s="140">
        <v>4</v>
      </c>
      <c r="F101" s="346">
        <f>+'5 VALORACIÓN CONTROL PROBAB.'!F101</f>
        <v>0</v>
      </c>
      <c r="G101" s="347">
        <f>+'5 VALORACIÓN CONTROL PROBAB.'!G101</f>
        <v>0</v>
      </c>
      <c r="H101" s="348">
        <f>+'5 VALORACIÓN CONTROL PROBAB.'!H101</f>
        <v>0</v>
      </c>
      <c r="I101" s="143" t="str">
        <f t="shared" si="4"/>
        <v>0 0 0</v>
      </c>
      <c r="J101" s="162">
        <f>+'5 VALORACIÓN CONTROL PROBAB.'!J101</f>
        <v>0</v>
      </c>
      <c r="K101" s="144" t="str">
        <f>+IFERROR(VLOOKUP($J101,'11 FORMULAS'!$B$51:$C$53,2,0),"")</f>
        <v/>
      </c>
      <c r="L101" s="144" t="e">
        <f>+'5 VALORACIÓN CONTROL PROBAB.'!L101</f>
        <v>#REF!</v>
      </c>
      <c r="M101" s="145">
        <f>+'5 VALORACIÓN CONTROL PROBAB.'!M101</f>
        <v>0</v>
      </c>
      <c r="N101" s="144" t="str">
        <f>+IFERROR(VLOOKUP($M101,'11 FORMULAS'!$B$54:$C$55,2,0),"")</f>
        <v/>
      </c>
      <c r="O101" s="146">
        <f>+'5 VALORACIÓN CONTROL PROBAB.'!O101</f>
        <v>0</v>
      </c>
      <c r="P101" s="146">
        <f>+'5 VALORACIÓN CONTROL PROBAB.'!P101</f>
        <v>0</v>
      </c>
      <c r="Q101" s="146">
        <f>+'5 VALORACIÓN CONTROL PROBAB.'!Q101</f>
        <v>0</v>
      </c>
      <c r="R101" s="146">
        <f>+'5 VALORACIÓN CONTROL PROBAB.'!R101</f>
        <v>0</v>
      </c>
      <c r="S101" s="144" t="str">
        <f>+'5 VALORACIÓN CONTROL PROBAB.'!S101</f>
        <v/>
      </c>
      <c r="T101" s="144" t="str">
        <f>IFERROR(IF(S101&lt;&gt;"",T100*(1-S101),""),"")</f>
        <v/>
      </c>
      <c r="U101" s="144" t="str">
        <f>IFERROR(IF(S101&lt;&gt;"",U100*(1-S101),""),"")</f>
        <v/>
      </c>
      <c r="V101" s="617"/>
      <c r="X101" s="152"/>
      <c r="Y101" s="160"/>
      <c r="Z101" s="160"/>
    </row>
    <row r="102" spans="1:26" ht="29.45" customHeight="1" thickBot="1" x14ac:dyDescent="0.3">
      <c r="A102" s="521"/>
      <c r="B102" s="524"/>
      <c r="C102" s="508"/>
      <c r="D102" s="511"/>
      <c r="E102" s="140">
        <v>5</v>
      </c>
      <c r="F102" s="346">
        <f>+'5 VALORACIÓN CONTROL PROBAB.'!F102</f>
        <v>0</v>
      </c>
      <c r="G102" s="347">
        <f>+'5 VALORACIÓN CONTROL PROBAB.'!G102</f>
        <v>0</v>
      </c>
      <c r="H102" s="348">
        <f>+'5 VALORACIÓN CONTROL PROBAB.'!H102</f>
        <v>0</v>
      </c>
      <c r="I102" s="143" t="str">
        <f t="shared" si="4"/>
        <v>0 0 0</v>
      </c>
      <c r="J102" s="162">
        <f>+'5 VALORACIÓN CONTROL PROBAB.'!J102</f>
        <v>0</v>
      </c>
      <c r="K102" s="144" t="str">
        <f>+IFERROR(VLOOKUP($J102,'11 FORMULAS'!$B$51:$C$53,2,0),"")</f>
        <v/>
      </c>
      <c r="L102" s="144" t="e">
        <f>+'5 VALORACIÓN CONTROL PROBAB.'!L102</f>
        <v>#REF!</v>
      </c>
      <c r="M102" s="145">
        <f>+'5 VALORACIÓN CONTROL PROBAB.'!M102</f>
        <v>0</v>
      </c>
      <c r="N102" s="144" t="str">
        <f>+IFERROR(VLOOKUP($M102,'11 FORMULAS'!$B$54:$C$55,2,0),"")</f>
        <v/>
      </c>
      <c r="O102" s="146">
        <f>+'5 VALORACIÓN CONTROL PROBAB.'!O102</f>
        <v>0</v>
      </c>
      <c r="P102" s="146">
        <f>+'5 VALORACIÓN CONTROL PROBAB.'!P102</f>
        <v>0</v>
      </c>
      <c r="Q102" s="146">
        <f>+'5 VALORACIÓN CONTROL PROBAB.'!Q102</f>
        <v>0</v>
      </c>
      <c r="R102" s="146">
        <f>+'5 VALORACIÓN CONTROL PROBAB.'!R102</f>
        <v>0</v>
      </c>
      <c r="S102" s="144" t="str">
        <f>+'5 VALORACIÓN CONTROL PROBAB.'!S102</f>
        <v/>
      </c>
      <c r="T102" s="144" t="str">
        <f>IFERROR(IF(S102&lt;&gt;"",T101*(1-S102),""),"")</f>
        <v/>
      </c>
      <c r="U102" s="144" t="str">
        <f>IFERROR(IF(S102&lt;&gt;"",U101*(1-S102),""),"")</f>
        <v/>
      </c>
      <c r="V102" s="617"/>
      <c r="X102" s="152"/>
      <c r="Y102" s="160"/>
      <c r="Z102" s="160"/>
    </row>
    <row r="103" spans="1:26" ht="29.45" customHeight="1" thickBot="1" x14ac:dyDescent="0.3">
      <c r="A103" s="522"/>
      <c r="B103" s="525"/>
      <c r="C103" s="509"/>
      <c r="D103" s="512"/>
      <c r="E103" s="154">
        <v>6</v>
      </c>
      <c r="F103" s="346">
        <f>+'5 VALORACIÓN CONTROL PROBAB.'!F103</f>
        <v>0</v>
      </c>
      <c r="G103" s="347">
        <f>+'5 VALORACIÓN CONTROL PROBAB.'!G103</f>
        <v>0</v>
      </c>
      <c r="H103" s="348">
        <f>+'5 VALORACIÓN CONTROL PROBAB.'!H103</f>
        <v>0</v>
      </c>
      <c r="I103" s="143" t="str">
        <f t="shared" si="4"/>
        <v>0 0 0</v>
      </c>
      <c r="J103" s="162">
        <f>+'5 VALORACIÓN CONTROL PROBAB.'!J103</f>
        <v>0</v>
      </c>
      <c r="K103" s="144" t="str">
        <f>+IFERROR(VLOOKUP($J103,'11 FORMULAS'!$B$51:$C$53,2,0),"")</f>
        <v/>
      </c>
      <c r="L103" s="144" t="e">
        <f>+'5 VALORACIÓN CONTROL PROBAB.'!L103</f>
        <v>#REF!</v>
      </c>
      <c r="M103" s="145">
        <f>+'5 VALORACIÓN CONTROL PROBAB.'!M103</f>
        <v>0</v>
      </c>
      <c r="N103" s="144" t="str">
        <f>+IFERROR(VLOOKUP($M103,'11 FORMULAS'!$B$54:$C$55,2,0),"")</f>
        <v/>
      </c>
      <c r="O103" s="146">
        <f>+'5 VALORACIÓN CONTROL PROBAB.'!O103</f>
        <v>0</v>
      </c>
      <c r="P103" s="146">
        <f>+'5 VALORACIÓN CONTROL PROBAB.'!P103</f>
        <v>0</v>
      </c>
      <c r="Q103" s="146">
        <f>+'5 VALORACIÓN CONTROL PROBAB.'!Q103</f>
        <v>0</v>
      </c>
      <c r="R103" s="146">
        <f>+'5 VALORACIÓN CONTROL PROBAB.'!R103</f>
        <v>0</v>
      </c>
      <c r="S103" s="144" t="str">
        <f>+'5 VALORACIÓN CONTROL PROBAB.'!S103</f>
        <v/>
      </c>
      <c r="T103" s="144" t="str">
        <f>IFERROR(IF(S103&lt;&gt;"",T102*(1-S103),""),"")</f>
        <v/>
      </c>
      <c r="U103" s="144" t="str">
        <f>IFERROR(IF(S103&lt;&gt;"",U102*(1-S103),""),"")</f>
        <v/>
      </c>
      <c r="V103" s="618"/>
    </row>
    <row r="104" spans="1:26" ht="29.45" customHeight="1" thickBot="1" x14ac:dyDescent="0.3">
      <c r="A104" s="520" t="str">
        <f>'2 CONTEXTO E IDENTIFICACIÓN'!A25</f>
        <v>R17</v>
      </c>
      <c r="B104" s="523" t="str">
        <f>+'2 CONTEXTO E IDENTIFICACIÓN'!J25</f>
        <v xml:space="preserve"> por a causa de </v>
      </c>
      <c r="C104" s="507" t="str">
        <f>+'3 PROBABIL E IMPACTO INHERENTE'!E25</f>
        <v/>
      </c>
      <c r="D104" s="510" t="str">
        <f>+'3 PROBABIL E IMPACTO INHERENTE'!M25</f>
        <v/>
      </c>
      <c r="E104" s="157">
        <v>1</v>
      </c>
      <c r="F104" s="346">
        <f>+'5 VALORACIÓN CONTROL PROBAB.'!F104</f>
        <v>0</v>
      </c>
      <c r="G104" s="347">
        <f>+'5 VALORACIÓN CONTROL PROBAB.'!G104</f>
        <v>0</v>
      </c>
      <c r="H104" s="348">
        <f>+'5 VALORACIÓN CONTROL PROBAB.'!H104</f>
        <v>0</v>
      </c>
      <c r="I104" s="143" t="str">
        <f t="shared" si="4"/>
        <v>0 0 0</v>
      </c>
      <c r="J104" s="162">
        <f>+'5 VALORACIÓN CONTROL PROBAB.'!J104</f>
        <v>0</v>
      </c>
      <c r="K104" s="144" t="str">
        <f>+IFERROR(VLOOKUP($J104,'11 FORMULAS'!$B$51:$C$53,2,0),"")</f>
        <v/>
      </c>
      <c r="L104" s="144" t="e">
        <f>+'5 VALORACIÓN CONTROL PROBAB.'!L104</f>
        <v>#REF!</v>
      </c>
      <c r="M104" s="145">
        <f>+'5 VALORACIÓN CONTROL PROBAB.'!M104</f>
        <v>0</v>
      </c>
      <c r="N104" s="144" t="str">
        <f>+IFERROR(VLOOKUP($M104,'11 FORMULAS'!$B$54:$C$55,2,0),"")</f>
        <v/>
      </c>
      <c r="O104" s="146">
        <f>+'5 VALORACIÓN CONTROL PROBAB.'!O104</f>
        <v>0</v>
      </c>
      <c r="P104" s="146">
        <f>+'5 VALORACIÓN CONTROL PROBAB.'!P104</f>
        <v>0</v>
      </c>
      <c r="Q104" s="146">
        <f>+'5 VALORACIÓN CONTROL PROBAB.'!Q104</f>
        <v>0</v>
      </c>
      <c r="R104" s="146">
        <f>+'5 VALORACIÓN CONTROL PROBAB.'!R104</f>
        <v>0</v>
      </c>
      <c r="S104" s="144" t="str">
        <f>+'5 VALORACIÓN CONTROL PROBAB.'!S104</f>
        <v/>
      </c>
      <c r="T104" s="144" t="str">
        <f>IFERROR(IF(S104&lt;&gt;"",D104*(1-S104),""),"")</f>
        <v/>
      </c>
      <c r="U104" s="144" t="str">
        <f>IFERROR(IF(S104&lt;&gt;"",D104*(1-S104),""),"")</f>
        <v/>
      </c>
      <c r="V104" s="551" t="str" cm="1">
        <f t="array" ref="V104">IFERROR(IF(D104&lt;&gt;"",LOOKUP(2,1/(U104:U109&lt;&gt;""),U104:U109),""),"")</f>
        <v/>
      </c>
      <c r="X104" s="152"/>
      <c r="Y104" s="160"/>
      <c r="Z104" s="160"/>
    </row>
    <row r="105" spans="1:26" ht="29.45" customHeight="1" thickBot="1" x14ac:dyDescent="0.3">
      <c r="A105" s="526"/>
      <c r="B105" s="527"/>
      <c r="C105" s="517"/>
      <c r="D105" s="518"/>
      <c r="E105" s="140">
        <v>2</v>
      </c>
      <c r="F105" s="346">
        <f>+'5 VALORACIÓN CONTROL PROBAB.'!F105</f>
        <v>0</v>
      </c>
      <c r="G105" s="347">
        <f>+'5 VALORACIÓN CONTROL PROBAB.'!G105</f>
        <v>0</v>
      </c>
      <c r="H105" s="348">
        <f>+'5 VALORACIÓN CONTROL PROBAB.'!H105</f>
        <v>0</v>
      </c>
      <c r="I105" s="143" t="str">
        <f t="shared" si="4"/>
        <v>0 0 0</v>
      </c>
      <c r="J105" s="162">
        <f>+'5 VALORACIÓN CONTROL PROBAB.'!J105</f>
        <v>0</v>
      </c>
      <c r="K105" s="144" t="str">
        <f>+IFERROR(VLOOKUP($J105,'11 FORMULAS'!$B$51:$C$53,2,0),"")</f>
        <v/>
      </c>
      <c r="L105" s="144" t="e">
        <f>+'5 VALORACIÓN CONTROL PROBAB.'!L105</f>
        <v>#REF!</v>
      </c>
      <c r="M105" s="145">
        <f>+'5 VALORACIÓN CONTROL PROBAB.'!M105</f>
        <v>0</v>
      </c>
      <c r="N105" s="144" t="str">
        <f>+IFERROR(VLOOKUP($M105,'11 FORMULAS'!$B$54:$C$55,2,0),"")</f>
        <v/>
      </c>
      <c r="O105" s="146">
        <f>+'5 VALORACIÓN CONTROL PROBAB.'!O105</f>
        <v>0</v>
      </c>
      <c r="P105" s="146">
        <f>+'5 VALORACIÓN CONTROL PROBAB.'!P105</f>
        <v>0</v>
      </c>
      <c r="Q105" s="146">
        <f>+'5 VALORACIÓN CONTROL PROBAB.'!Q105</f>
        <v>0</v>
      </c>
      <c r="R105" s="146">
        <f>+'5 VALORACIÓN CONTROL PROBAB.'!R105</f>
        <v>0</v>
      </c>
      <c r="S105" s="144" t="str">
        <f>+'5 VALORACIÓN CONTROL PROBAB.'!S105</f>
        <v/>
      </c>
      <c r="T105" s="144" t="str">
        <f>IFERROR(IF(S105&lt;&gt;"",T104*(1-S105),""),"")</f>
        <v/>
      </c>
      <c r="U105" s="144" t="str">
        <f>IFERROR(IF(S105&lt;&gt;"",U104*(1-S105),""),"")</f>
        <v/>
      </c>
      <c r="V105" s="617"/>
      <c r="X105" s="152"/>
      <c r="Y105" s="160"/>
      <c r="Z105" s="160"/>
    </row>
    <row r="106" spans="1:26" ht="29.45" customHeight="1" thickBot="1" x14ac:dyDescent="0.3">
      <c r="A106" s="526"/>
      <c r="B106" s="527"/>
      <c r="C106" s="517"/>
      <c r="D106" s="518"/>
      <c r="E106" s="140">
        <v>3</v>
      </c>
      <c r="F106" s="346">
        <f>+'5 VALORACIÓN CONTROL PROBAB.'!F106</f>
        <v>0</v>
      </c>
      <c r="G106" s="347">
        <f>+'5 VALORACIÓN CONTROL PROBAB.'!G106</f>
        <v>0</v>
      </c>
      <c r="H106" s="348">
        <f>+'5 VALORACIÓN CONTROL PROBAB.'!H106</f>
        <v>0</v>
      </c>
      <c r="I106" s="143" t="str">
        <f t="shared" si="4"/>
        <v>0 0 0</v>
      </c>
      <c r="J106" s="162">
        <f>+'5 VALORACIÓN CONTROL PROBAB.'!J106</f>
        <v>0</v>
      </c>
      <c r="K106" s="144" t="str">
        <f>+IFERROR(VLOOKUP($J106,'11 FORMULAS'!$B$51:$C$53,2,0),"")</f>
        <v/>
      </c>
      <c r="L106" s="144" t="e">
        <f>+'5 VALORACIÓN CONTROL PROBAB.'!L106</f>
        <v>#REF!</v>
      </c>
      <c r="M106" s="145">
        <f>+'5 VALORACIÓN CONTROL PROBAB.'!M106</f>
        <v>0</v>
      </c>
      <c r="N106" s="144" t="str">
        <f>+IFERROR(VLOOKUP($M106,'11 FORMULAS'!$B$54:$C$55,2,0),"")</f>
        <v/>
      </c>
      <c r="O106" s="146">
        <f>+'5 VALORACIÓN CONTROL PROBAB.'!O106</f>
        <v>0</v>
      </c>
      <c r="P106" s="146">
        <f>+'5 VALORACIÓN CONTROL PROBAB.'!P106</f>
        <v>0</v>
      </c>
      <c r="Q106" s="146">
        <f>+'5 VALORACIÓN CONTROL PROBAB.'!Q106</f>
        <v>0</v>
      </c>
      <c r="R106" s="146">
        <f>+'5 VALORACIÓN CONTROL PROBAB.'!R106</f>
        <v>0</v>
      </c>
      <c r="S106" s="144" t="str">
        <f>+'5 VALORACIÓN CONTROL PROBAB.'!S106</f>
        <v/>
      </c>
      <c r="T106" s="144" t="str">
        <f>IFERROR(IF(S106&lt;&gt;"",T105*(1-S106),""),"")</f>
        <v/>
      </c>
      <c r="U106" s="144" t="str">
        <f>IFERROR(IF(S106&lt;&gt;"",U105*(1-S106),""),"")</f>
        <v/>
      </c>
      <c r="V106" s="617"/>
      <c r="X106" s="152"/>
      <c r="Y106" s="160"/>
      <c r="Z106" s="160"/>
    </row>
    <row r="107" spans="1:26" ht="29.45" customHeight="1" thickBot="1" x14ac:dyDescent="0.3">
      <c r="A107" s="521"/>
      <c r="B107" s="524"/>
      <c r="C107" s="508"/>
      <c r="D107" s="511"/>
      <c r="E107" s="140">
        <v>4</v>
      </c>
      <c r="F107" s="346">
        <f>+'5 VALORACIÓN CONTROL PROBAB.'!F107</f>
        <v>0</v>
      </c>
      <c r="G107" s="347">
        <f>+'5 VALORACIÓN CONTROL PROBAB.'!G107</f>
        <v>0</v>
      </c>
      <c r="H107" s="348">
        <f>+'5 VALORACIÓN CONTROL PROBAB.'!H107</f>
        <v>0</v>
      </c>
      <c r="I107" s="143" t="str">
        <f t="shared" si="4"/>
        <v>0 0 0</v>
      </c>
      <c r="J107" s="162">
        <f>+'5 VALORACIÓN CONTROL PROBAB.'!J107</f>
        <v>0</v>
      </c>
      <c r="K107" s="144" t="str">
        <f>+IFERROR(VLOOKUP($J107,'11 FORMULAS'!$B$51:$C$53,2,0),"")</f>
        <v/>
      </c>
      <c r="L107" s="144" t="e">
        <f>+'5 VALORACIÓN CONTROL PROBAB.'!L107</f>
        <v>#REF!</v>
      </c>
      <c r="M107" s="145">
        <f>+'5 VALORACIÓN CONTROL PROBAB.'!M107</f>
        <v>0</v>
      </c>
      <c r="N107" s="144" t="str">
        <f>+IFERROR(VLOOKUP($M107,'11 FORMULAS'!$B$54:$C$55,2,0),"")</f>
        <v/>
      </c>
      <c r="O107" s="146">
        <f>+'5 VALORACIÓN CONTROL PROBAB.'!O107</f>
        <v>0</v>
      </c>
      <c r="P107" s="146">
        <f>+'5 VALORACIÓN CONTROL PROBAB.'!P107</f>
        <v>0</v>
      </c>
      <c r="Q107" s="146">
        <f>+'5 VALORACIÓN CONTROL PROBAB.'!Q107</f>
        <v>0</v>
      </c>
      <c r="R107" s="146">
        <f>+'5 VALORACIÓN CONTROL PROBAB.'!R107</f>
        <v>0</v>
      </c>
      <c r="S107" s="144" t="str">
        <f>+'5 VALORACIÓN CONTROL PROBAB.'!S107</f>
        <v/>
      </c>
      <c r="T107" s="144" t="str">
        <f>IFERROR(IF(S107&lt;&gt;"",T106*(1-S107),""),"")</f>
        <v/>
      </c>
      <c r="U107" s="144" t="str">
        <f>IFERROR(IF(S107&lt;&gt;"",U106*(1-S107),""),"")</f>
        <v/>
      </c>
      <c r="V107" s="617"/>
      <c r="X107" s="152"/>
      <c r="Y107" s="160"/>
      <c r="Z107" s="160"/>
    </row>
    <row r="108" spans="1:26" ht="29.45" customHeight="1" thickBot="1" x14ac:dyDescent="0.3">
      <c r="A108" s="521"/>
      <c r="B108" s="524"/>
      <c r="C108" s="508"/>
      <c r="D108" s="511"/>
      <c r="E108" s="140">
        <v>5</v>
      </c>
      <c r="F108" s="346">
        <f>+'5 VALORACIÓN CONTROL PROBAB.'!F108</f>
        <v>0</v>
      </c>
      <c r="G108" s="347">
        <f>+'5 VALORACIÓN CONTROL PROBAB.'!G108</f>
        <v>0</v>
      </c>
      <c r="H108" s="348">
        <f>+'5 VALORACIÓN CONTROL PROBAB.'!H108</f>
        <v>0</v>
      </c>
      <c r="I108" s="143" t="str">
        <f t="shared" si="4"/>
        <v>0 0 0</v>
      </c>
      <c r="J108" s="162">
        <f>+'5 VALORACIÓN CONTROL PROBAB.'!J108</f>
        <v>0</v>
      </c>
      <c r="K108" s="144" t="str">
        <f>+IFERROR(VLOOKUP($J108,'11 FORMULAS'!$B$51:$C$53,2,0),"")</f>
        <v/>
      </c>
      <c r="L108" s="144" t="e">
        <f>+'5 VALORACIÓN CONTROL PROBAB.'!L108</f>
        <v>#REF!</v>
      </c>
      <c r="M108" s="145">
        <f>+'5 VALORACIÓN CONTROL PROBAB.'!M108</f>
        <v>0</v>
      </c>
      <c r="N108" s="144" t="str">
        <f>+IFERROR(VLOOKUP($M108,'11 FORMULAS'!$B$54:$C$55,2,0),"")</f>
        <v/>
      </c>
      <c r="O108" s="146">
        <f>+'5 VALORACIÓN CONTROL PROBAB.'!O108</f>
        <v>0</v>
      </c>
      <c r="P108" s="146">
        <f>+'5 VALORACIÓN CONTROL PROBAB.'!P108</f>
        <v>0</v>
      </c>
      <c r="Q108" s="146">
        <f>+'5 VALORACIÓN CONTROL PROBAB.'!Q108</f>
        <v>0</v>
      </c>
      <c r="R108" s="146">
        <f>+'5 VALORACIÓN CONTROL PROBAB.'!R108</f>
        <v>0</v>
      </c>
      <c r="S108" s="144" t="str">
        <f>+'5 VALORACIÓN CONTROL PROBAB.'!S108</f>
        <v/>
      </c>
      <c r="T108" s="144" t="str">
        <f>IFERROR(IF(S108&lt;&gt;"",T107*(1-S108),""),"")</f>
        <v/>
      </c>
      <c r="U108" s="144" t="str">
        <f>IFERROR(IF(S108&lt;&gt;"",U107*(1-S108),""),"")</f>
        <v/>
      </c>
      <c r="V108" s="617"/>
      <c r="X108" s="152"/>
      <c r="Y108" s="160"/>
      <c r="Z108" s="160"/>
    </row>
    <row r="109" spans="1:26" ht="29.45" customHeight="1" thickBot="1" x14ac:dyDescent="0.3">
      <c r="A109" s="522"/>
      <c r="B109" s="525"/>
      <c r="C109" s="509"/>
      <c r="D109" s="512"/>
      <c r="E109" s="154">
        <v>6</v>
      </c>
      <c r="F109" s="346">
        <f>+'5 VALORACIÓN CONTROL PROBAB.'!F109</f>
        <v>0</v>
      </c>
      <c r="G109" s="347">
        <f>+'5 VALORACIÓN CONTROL PROBAB.'!G109</f>
        <v>0</v>
      </c>
      <c r="H109" s="348">
        <f>+'5 VALORACIÓN CONTROL PROBAB.'!H109</f>
        <v>0</v>
      </c>
      <c r="I109" s="143" t="str">
        <f t="shared" si="4"/>
        <v>0 0 0</v>
      </c>
      <c r="J109" s="162">
        <f>+'5 VALORACIÓN CONTROL PROBAB.'!J109</f>
        <v>0</v>
      </c>
      <c r="K109" s="144" t="str">
        <f>+IFERROR(VLOOKUP($J109,'11 FORMULAS'!$B$51:$C$53,2,0),"")</f>
        <v/>
      </c>
      <c r="L109" s="144" t="e">
        <f>+'5 VALORACIÓN CONTROL PROBAB.'!L109</f>
        <v>#REF!</v>
      </c>
      <c r="M109" s="145">
        <f>+'5 VALORACIÓN CONTROL PROBAB.'!M109</f>
        <v>0</v>
      </c>
      <c r="N109" s="144" t="str">
        <f>+IFERROR(VLOOKUP($M109,'11 FORMULAS'!$B$54:$C$55,2,0),"")</f>
        <v/>
      </c>
      <c r="O109" s="146">
        <f>+'5 VALORACIÓN CONTROL PROBAB.'!O109</f>
        <v>0</v>
      </c>
      <c r="P109" s="146">
        <f>+'5 VALORACIÓN CONTROL PROBAB.'!P109</f>
        <v>0</v>
      </c>
      <c r="Q109" s="146">
        <f>+'5 VALORACIÓN CONTROL PROBAB.'!Q109</f>
        <v>0</v>
      </c>
      <c r="R109" s="146">
        <f>+'5 VALORACIÓN CONTROL PROBAB.'!R109</f>
        <v>0</v>
      </c>
      <c r="S109" s="144" t="str">
        <f>+'5 VALORACIÓN CONTROL PROBAB.'!S109</f>
        <v/>
      </c>
      <c r="T109" s="144" t="str">
        <f>IFERROR(IF(S109&lt;&gt;"",T108*(1-S109),""),"")</f>
        <v/>
      </c>
      <c r="U109" s="144" t="str">
        <f>IFERROR(IF(S109&lt;&gt;"",U108*(1-S109),""),"")</f>
        <v/>
      </c>
      <c r="V109" s="618"/>
    </row>
    <row r="110" spans="1:26" ht="29.45" customHeight="1" thickBot="1" x14ac:dyDescent="0.3">
      <c r="A110" s="520" t="str">
        <f>'2 CONTEXTO E IDENTIFICACIÓN'!A26</f>
        <v>R18</v>
      </c>
      <c r="B110" s="523" t="str">
        <f>+'2 CONTEXTO E IDENTIFICACIÓN'!J26</f>
        <v xml:space="preserve"> por a causa de </v>
      </c>
      <c r="C110" s="507" t="str">
        <f>+'3 PROBABIL E IMPACTO INHERENTE'!E26</f>
        <v/>
      </c>
      <c r="D110" s="510" t="str">
        <f>+'3 PROBABIL E IMPACTO INHERENTE'!M26</f>
        <v/>
      </c>
      <c r="E110" s="157">
        <v>1</v>
      </c>
      <c r="F110" s="346">
        <f>+'5 VALORACIÓN CONTROL PROBAB.'!F110</f>
        <v>0</v>
      </c>
      <c r="G110" s="347">
        <f>+'5 VALORACIÓN CONTROL PROBAB.'!G110</f>
        <v>0</v>
      </c>
      <c r="H110" s="348">
        <f>+'5 VALORACIÓN CONTROL PROBAB.'!H110</f>
        <v>0</v>
      </c>
      <c r="I110" s="143" t="str">
        <f t="shared" si="4"/>
        <v>0 0 0</v>
      </c>
      <c r="J110" s="162">
        <f>+'5 VALORACIÓN CONTROL PROBAB.'!J110</f>
        <v>0</v>
      </c>
      <c r="K110" s="144" t="str">
        <f>+IFERROR(VLOOKUP($J110,'11 FORMULAS'!$B$51:$C$53,2,0),"")</f>
        <v/>
      </c>
      <c r="L110" s="144" t="e">
        <f>+'5 VALORACIÓN CONTROL PROBAB.'!L110</f>
        <v>#REF!</v>
      </c>
      <c r="M110" s="145">
        <f>+'5 VALORACIÓN CONTROL PROBAB.'!M110</f>
        <v>0</v>
      </c>
      <c r="N110" s="144" t="str">
        <f>+IFERROR(VLOOKUP($M110,'11 FORMULAS'!$B$54:$C$55,2,0),"")</f>
        <v/>
      </c>
      <c r="O110" s="146">
        <f>+'5 VALORACIÓN CONTROL PROBAB.'!O110</f>
        <v>0</v>
      </c>
      <c r="P110" s="146">
        <f>+'5 VALORACIÓN CONTROL PROBAB.'!P110</f>
        <v>0</v>
      </c>
      <c r="Q110" s="146">
        <f>+'5 VALORACIÓN CONTROL PROBAB.'!Q110</f>
        <v>0</v>
      </c>
      <c r="R110" s="146">
        <f>+'5 VALORACIÓN CONTROL PROBAB.'!R110</f>
        <v>0</v>
      </c>
      <c r="S110" s="144" t="str">
        <f>+'5 VALORACIÓN CONTROL PROBAB.'!S110</f>
        <v/>
      </c>
      <c r="T110" s="144" t="str">
        <f>IFERROR(IF(S110&lt;&gt;"",D110*(1-S110),""),"")</f>
        <v/>
      </c>
      <c r="U110" s="144" t="str">
        <f>IFERROR(IF(S110&lt;&gt;"",D110*(1-S110),""),"")</f>
        <v/>
      </c>
      <c r="V110" s="551" t="str" cm="1">
        <f t="array" ref="V110">IFERROR(IF(D110&lt;&gt;"",LOOKUP(2,1/(U110:U115&lt;&gt;""),U110:U115),""),"")</f>
        <v/>
      </c>
      <c r="X110" s="152"/>
      <c r="Y110" s="160"/>
      <c r="Z110" s="160"/>
    </row>
    <row r="111" spans="1:26" ht="29.45" customHeight="1" thickBot="1" x14ac:dyDescent="0.3">
      <c r="A111" s="526"/>
      <c r="B111" s="527"/>
      <c r="C111" s="517"/>
      <c r="D111" s="518"/>
      <c r="E111" s="140">
        <v>2</v>
      </c>
      <c r="F111" s="346">
        <f>+'5 VALORACIÓN CONTROL PROBAB.'!F111</f>
        <v>0</v>
      </c>
      <c r="G111" s="347">
        <f>+'5 VALORACIÓN CONTROL PROBAB.'!G111</f>
        <v>0</v>
      </c>
      <c r="H111" s="348">
        <f>+'5 VALORACIÓN CONTROL PROBAB.'!H111</f>
        <v>0</v>
      </c>
      <c r="I111" s="143" t="str">
        <f t="shared" si="4"/>
        <v>0 0 0</v>
      </c>
      <c r="J111" s="162">
        <f>+'5 VALORACIÓN CONTROL PROBAB.'!J111</f>
        <v>0</v>
      </c>
      <c r="K111" s="144" t="str">
        <f>+IFERROR(VLOOKUP($J111,'11 FORMULAS'!$B$51:$C$53,2,0),"")</f>
        <v/>
      </c>
      <c r="L111" s="144" t="e">
        <f>+'5 VALORACIÓN CONTROL PROBAB.'!L111</f>
        <v>#REF!</v>
      </c>
      <c r="M111" s="145">
        <f>+'5 VALORACIÓN CONTROL PROBAB.'!M111</f>
        <v>0</v>
      </c>
      <c r="N111" s="144" t="str">
        <f>+IFERROR(VLOOKUP($M111,'11 FORMULAS'!$B$54:$C$55,2,0),"")</f>
        <v/>
      </c>
      <c r="O111" s="146">
        <f>+'5 VALORACIÓN CONTROL PROBAB.'!O111</f>
        <v>0</v>
      </c>
      <c r="P111" s="146">
        <f>+'5 VALORACIÓN CONTROL PROBAB.'!P111</f>
        <v>0</v>
      </c>
      <c r="Q111" s="146">
        <f>+'5 VALORACIÓN CONTROL PROBAB.'!Q111</f>
        <v>0</v>
      </c>
      <c r="R111" s="146">
        <f>+'5 VALORACIÓN CONTROL PROBAB.'!R111</f>
        <v>0</v>
      </c>
      <c r="S111" s="144" t="str">
        <f>+'5 VALORACIÓN CONTROL PROBAB.'!S111</f>
        <v/>
      </c>
      <c r="T111" s="144" t="str">
        <f>IFERROR(IF(S111&lt;&gt;"",T110*(1-S111),""),"")</f>
        <v/>
      </c>
      <c r="U111" s="144" t="str">
        <f>IFERROR(IF(S111&lt;&gt;"",U110*(1-S111),""),"")</f>
        <v/>
      </c>
      <c r="V111" s="617"/>
      <c r="X111" s="152"/>
      <c r="Y111" s="160"/>
      <c r="Z111" s="160"/>
    </row>
    <row r="112" spans="1:26" ht="29.45" customHeight="1" thickBot="1" x14ac:dyDescent="0.3">
      <c r="A112" s="526"/>
      <c r="B112" s="527"/>
      <c r="C112" s="517"/>
      <c r="D112" s="518"/>
      <c r="E112" s="140">
        <v>3</v>
      </c>
      <c r="F112" s="346">
        <f>+'5 VALORACIÓN CONTROL PROBAB.'!F112</f>
        <v>0</v>
      </c>
      <c r="G112" s="347">
        <f>+'5 VALORACIÓN CONTROL PROBAB.'!G112</f>
        <v>0</v>
      </c>
      <c r="H112" s="348">
        <f>+'5 VALORACIÓN CONTROL PROBAB.'!H112</f>
        <v>0</v>
      </c>
      <c r="I112" s="143" t="str">
        <f t="shared" si="4"/>
        <v>0 0 0</v>
      </c>
      <c r="J112" s="162">
        <f>+'5 VALORACIÓN CONTROL PROBAB.'!J112</f>
        <v>0</v>
      </c>
      <c r="K112" s="144" t="str">
        <f>+IFERROR(VLOOKUP($J112,'11 FORMULAS'!$B$51:$C$53,2,0),"")</f>
        <v/>
      </c>
      <c r="L112" s="144" t="e">
        <f>+'5 VALORACIÓN CONTROL PROBAB.'!L112</f>
        <v>#REF!</v>
      </c>
      <c r="M112" s="145">
        <f>+'5 VALORACIÓN CONTROL PROBAB.'!M112</f>
        <v>0</v>
      </c>
      <c r="N112" s="144" t="str">
        <f>+IFERROR(VLOOKUP($M112,'11 FORMULAS'!$B$54:$C$55,2,0),"")</f>
        <v/>
      </c>
      <c r="O112" s="146">
        <f>+'5 VALORACIÓN CONTROL PROBAB.'!O112</f>
        <v>0</v>
      </c>
      <c r="P112" s="146">
        <f>+'5 VALORACIÓN CONTROL PROBAB.'!P112</f>
        <v>0</v>
      </c>
      <c r="Q112" s="146">
        <f>+'5 VALORACIÓN CONTROL PROBAB.'!Q112</f>
        <v>0</v>
      </c>
      <c r="R112" s="146">
        <f>+'5 VALORACIÓN CONTROL PROBAB.'!R112</f>
        <v>0</v>
      </c>
      <c r="S112" s="144" t="str">
        <f>+'5 VALORACIÓN CONTROL PROBAB.'!S112</f>
        <v/>
      </c>
      <c r="T112" s="144" t="str">
        <f>IFERROR(IF(S112&lt;&gt;"",T111*(1-S112),""),"")</f>
        <v/>
      </c>
      <c r="U112" s="144" t="str">
        <f>IFERROR(IF(S112&lt;&gt;"",U111*(1-S112),""),"")</f>
        <v/>
      </c>
      <c r="V112" s="617"/>
      <c r="X112" s="152"/>
      <c r="Y112" s="160"/>
      <c r="Z112" s="160"/>
    </row>
    <row r="113" spans="1:26" ht="29.45" customHeight="1" thickBot="1" x14ac:dyDescent="0.3">
      <c r="A113" s="521"/>
      <c r="B113" s="524"/>
      <c r="C113" s="508"/>
      <c r="D113" s="511"/>
      <c r="E113" s="140">
        <v>4</v>
      </c>
      <c r="F113" s="346">
        <f>+'5 VALORACIÓN CONTROL PROBAB.'!F113</f>
        <v>0</v>
      </c>
      <c r="G113" s="347">
        <f>+'5 VALORACIÓN CONTROL PROBAB.'!G113</f>
        <v>0</v>
      </c>
      <c r="H113" s="348">
        <f>+'5 VALORACIÓN CONTROL PROBAB.'!H113</f>
        <v>0</v>
      </c>
      <c r="I113" s="143" t="str">
        <f t="shared" si="4"/>
        <v>0 0 0</v>
      </c>
      <c r="J113" s="162">
        <f>+'5 VALORACIÓN CONTROL PROBAB.'!J113</f>
        <v>0</v>
      </c>
      <c r="K113" s="144" t="str">
        <f>+IFERROR(VLOOKUP($J113,'11 FORMULAS'!$B$51:$C$53,2,0),"")</f>
        <v/>
      </c>
      <c r="L113" s="144" t="e">
        <f>+'5 VALORACIÓN CONTROL PROBAB.'!L113</f>
        <v>#REF!</v>
      </c>
      <c r="M113" s="145">
        <f>+'5 VALORACIÓN CONTROL PROBAB.'!M113</f>
        <v>0</v>
      </c>
      <c r="N113" s="144" t="str">
        <f>+IFERROR(VLOOKUP($M113,'11 FORMULAS'!$B$54:$C$55,2,0),"")</f>
        <v/>
      </c>
      <c r="O113" s="146">
        <f>+'5 VALORACIÓN CONTROL PROBAB.'!O113</f>
        <v>0</v>
      </c>
      <c r="P113" s="146">
        <f>+'5 VALORACIÓN CONTROL PROBAB.'!P113</f>
        <v>0</v>
      </c>
      <c r="Q113" s="146">
        <f>+'5 VALORACIÓN CONTROL PROBAB.'!Q113</f>
        <v>0</v>
      </c>
      <c r="R113" s="146">
        <f>+'5 VALORACIÓN CONTROL PROBAB.'!R113</f>
        <v>0</v>
      </c>
      <c r="S113" s="144" t="str">
        <f>+'5 VALORACIÓN CONTROL PROBAB.'!S113</f>
        <v/>
      </c>
      <c r="T113" s="144" t="str">
        <f>IFERROR(IF(S113&lt;&gt;"",T112*(1-S113),""),"")</f>
        <v/>
      </c>
      <c r="U113" s="144" t="str">
        <f>IFERROR(IF(S113&lt;&gt;"",U112*(1-S113),""),"")</f>
        <v/>
      </c>
      <c r="V113" s="617"/>
      <c r="X113" s="152"/>
      <c r="Y113" s="160"/>
      <c r="Z113" s="160"/>
    </row>
    <row r="114" spans="1:26" ht="29.45" customHeight="1" thickBot="1" x14ac:dyDescent="0.3">
      <c r="A114" s="521"/>
      <c r="B114" s="524"/>
      <c r="C114" s="508"/>
      <c r="D114" s="511"/>
      <c r="E114" s="140">
        <v>5</v>
      </c>
      <c r="F114" s="346">
        <f>+'5 VALORACIÓN CONTROL PROBAB.'!F114</f>
        <v>0</v>
      </c>
      <c r="G114" s="347">
        <f>+'5 VALORACIÓN CONTROL PROBAB.'!G114</f>
        <v>0</v>
      </c>
      <c r="H114" s="348">
        <f>+'5 VALORACIÓN CONTROL PROBAB.'!H114</f>
        <v>0</v>
      </c>
      <c r="I114" s="143" t="str">
        <f t="shared" si="4"/>
        <v>0 0 0</v>
      </c>
      <c r="J114" s="162">
        <f>+'5 VALORACIÓN CONTROL PROBAB.'!J114</f>
        <v>0</v>
      </c>
      <c r="K114" s="144" t="str">
        <f>+IFERROR(VLOOKUP($J114,'11 FORMULAS'!$B$51:$C$53,2,0),"")</f>
        <v/>
      </c>
      <c r="L114" s="144" t="e">
        <f>+'5 VALORACIÓN CONTROL PROBAB.'!L114</f>
        <v>#REF!</v>
      </c>
      <c r="M114" s="145">
        <f>+'5 VALORACIÓN CONTROL PROBAB.'!M114</f>
        <v>0</v>
      </c>
      <c r="N114" s="144" t="str">
        <f>+IFERROR(VLOOKUP($M114,'11 FORMULAS'!$B$54:$C$55,2,0),"")</f>
        <v/>
      </c>
      <c r="O114" s="146">
        <f>+'5 VALORACIÓN CONTROL PROBAB.'!O114</f>
        <v>0</v>
      </c>
      <c r="P114" s="146">
        <f>+'5 VALORACIÓN CONTROL PROBAB.'!P114</f>
        <v>0</v>
      </c>
      <c r="Q114" s="146">
        <f>+'5 VALORACIÓN CONTROL PROBAB.'!Q114</f>
        <v>0</v>
      </c>
      <c r="R114" s="146">
        <f>+'5 VALORACIÓN CONTROL PROBAB.'!R114</f>
        <v>0</v>
      </c>
      <c r="S114" s="144" t="str">
        <f>+'5 VALORACIÓN CONTROL PROBAB.'!S114</f>
        <v/>
      </c>
      <c r="T114" s="144" t="str">
        <f>IFERROR(IF(S114&lt;&gt;"",T113*(1-S114),""),"")</f>
        <v/>
      </c>
      <c r="U114" s="144" t="str">
        <f>IFERROR(IF(S114&lt;&gt;"",U113*(1-S114),""),"")</f>
        <v/>
      </c>
      <c r="V114" s="617"/>
      <c r="X114" s="152"/>
      <c r="Y114" s="160"/>
      <c r="Z114" s="160"/>
    </row>
    <row r="115" spans="1:26" ht="29.45" customHeight="1" thickBot="1" x14ac:dyDescent="0.3">
      <c r="A115" s="522"/>
      <c r="B115" s="525"/>
      <c r="C115" s="509"/>
      <c r="D115" s="512"/>
      <c r="E115" s="154">
        <v>6</v>
      </c>
      <c r="F115" s="346">
        <f>+'5 VALORACIÓN CONTROL PROBAB.'!F115</f>
        <v>0</v>
      </c>
      <c r="G115" s="347">
        <f>+'5 VALORACIÓN CONTROL PROBAB.'!G115</f>
        <v>0</v>
      </c>
      <c r="H115" s="348">
        <f>+'5 VALORACIÓN CONTROL PROBAB.'!H115</f>
        <v>0</v>
      </c>
      <c r="I115" s="143" t="str">
        <f t="shared" si="4"/>
        <v>0 0 0</v>
      </c>
      <c r="J115" s="162">
        <f>+'5 VALORACIÓN CONTROL PROBAB.'!J115</f>
        <v>0</v>
      </c>
      <c r="K115" s="144" t="str">
        <f>+IFERROR(VLOOKUP($J115,'11 FORMULAS'!$B$51:$C$53,2,0),"")</f>
        <v/>
      </c>
      <c r="L115" s="144" t="e">
        <f>+'5 VALORACIÓN CONTROL PROBAB.'!L115</f>
        <v>#REF!</v>
      </c>
      <c r="M115" s="145">
        <f>+'5 VALORACIÓN CONTROL PROBAB.'!M115</f>
        <v>0</v>
      </c>
      <c r="N115" s="144" t="str">
        <f>+IFERROR(VLOOKUP($M115,'11 FORMULAS'!$B$54:$C$55,2,0),"")</f>
        <v/>
      </c>
      <c r="O115" s="146">
        <f>+'5 VALORACIÓN CONTROL PROBAB.'!O115</f>
        <v>0</v>
      </c>
      <c r="P115" s="146">
        <f>+'5 VALORACIÓN CONTROL PROBAB.'!P115</f>
        <v>0</v>
      </c>
      <c r="Q115" s="146">
        <f>+'5 VALORACIÓN CONTROL PROBAB.'!Q115</f>
        <v>0</v>
      </c>
      <c r="R115" s="146">
        <f>+'5 VALORACIÓN CONTROL PROBAB.'!R115</f>
        <v>0</v>
      </c>
      <c r="S115" s="144" t="str">
        <f>+'5 VALORACIÓN CONTROL PROBAB.'!S115</f>
        <v/>
      </c>
      <c r="T115" s="144" t="str">
        <f>IFERROR(IF(S115&lt;&gt;"",T114*(1-S115),""),"")</f>
        <v/>
      </c>
      <c r="U115" s="144" t="str">
        <f>IFERROR(IF(S115&lt;&gt;"",U114*(1-S115),""),"")</f>
        <v/>
      </c>
      <c r="V115" s="618"/>
    </row>
    <row r="116" spans="1:26" ht="29.45" customHeight="1" thickBot="1" x14ac:dyDescent="0.3">
      <c r="A116" s="520" t="str">
        <f>'2 CONTEXTO E IDENTIFICACIÓN'!A27</f>
        <v>R19</v>
      </c>
      <c r="B116" s="523" t="str">
        <f>+'2 CONTEXTO E IDENTIFICACIÓN'!J27</f>
        <v xml:space="preserve"> por a causa de </v>
      </c>
      <c r="C116" s="507" t="str">
        <f>+'3 PROBABIL E IMPACTO INHERENTE'!E27</f>
        <v/>
      </c>
      <c r="D116" s="510" t="str">
        <f>+'3 PROBABIL E IMPACTO INHERENTE'!M27</f>
        <v/>
      </c>
      <c r="E116" s="157">
        <v>1</v>
      </c>
      <c r="F116" s="346">
        <f>+'5 VALORACIÓN CONTROL PROBAB.'!F116</f>
        <v>0</v>
      </c>
      <c r="G116" s="347">
        <f>+'5 VALORACIÓN CONTROL PROBAB.'!G116</f>
        <v>0</v>
      </c>
      <c r="H116" s="348">
        <f>+'5 VALORACIÓN CONTROL PROBAB.'!H116</f>
        <v>0</v>
      </c>
      <c r="I116" s="143" t="str">
        <f t="shared" si="4"/>
        <v>0 0 0</v>
      </c>
      <c r="J116" s="162">
        <f>+'5 VALORACIÓN CONTROL PROBAB.'!J116</f>
        <v>0</v>
      </c>
      <c r="K116" s="144" t="str">
        <f>+IFERROR(VLOOKUP($J116,'11 FORMULAS'!$B$51:$C$53,2,0),"")</f>
        <v/>
      </c>
      <c r="L116" s="144" t="e">
        <f>+'5 VALORACIÓN CONTROL PROBAB.'!L116</f>
        <v>#REF!</v>
      </c>
      <c r="M116" s="145">
        <f>+'5 VALORACIÓN CONTROL PROBAB.'!M116</f>
        <v>0</v>
      </c>
      <c r="N116" s="144" t="str">
        <f>+IFERROR(VLOOKUP($M116,'11 FORMULAS'!$B$54:$C$55,2,0),"")</f>
        <v/>
      </c>
      <c r="O116" s="146">
        <f>+'5 VALORACIÓN CONTROL PROBAB.'!O116</f>
        <v>0</v>
      </c>
      <c r="P116" s="146">
        <f>+'5 VALORACIÓN CONTROL PROBAB.'!P116</f>
        <v>0</v>
      </c>
      <c r="Q116" s="146">
        <f>+'5 VALORACIÓN CONTROL PROBAB.'!Q116</f>
        <v>0</v>
      </c>
      <c r="R116" s="146">
        <f>+'5 VALORACIÓN CONTROL PROBAB.'!R116</f>
        <v>0</v>
      </c>
      <c r="S116" s="144" t="str">
        <f>+'5 VALORACIÓN CONTROL PROBAB.'!S116</f>
        <v/>
      </c>
      <c r="T116" s="144" t="str">
        <f>IFERROR(IF(S116&lt;&gt;"",D116*(1-S116),""),"")</f>
        <v/>
      </c>
      <c r="U116" s="144" t="str">
        <f>IFERROR(IF(S116&lt;&gt;"",D116*(1-S116),""),"")</f>
        <v/>
      </c>
      <c r="V116" s="551" t="str" cm="1">
        <f t="array" ref="V116">IFERROR(IF(D116&lt;&gt;"",LOOKUP(2,1/(U116:U121&lt;&gt;""),U116:U121),""),"")</f>
        <v/>
      </c>
      <c r="X116" s="152"/>
      <c r="Y116" s="160"/>
      <c r="Z116" s="160"/>
    </row>
    <row r="117" spans="1:26" ht="29.45" customHeight="1" thickBot="1" x14ac:dyDescent="0.3">
      <c r="A117" s="526"/>
      <c r="B117" s="527"/>
      <c r="C117" s="517"/>
      <c r="D117" s="518"/>
      <c r="E117" s="140">
        <v>2</v>
      </c>
      <c r="F117" s="346">
        <f>+'5 VALORACIÓN CONTROL PROBAB.'!F117</f>
        <v>0</v>
      </c>
      <c r="G117" s="347">
        <f>+'5 VALORACIÓN CONTROL PROBAB.'!G117</f>
        <v>0</v>
      </c>
      <c r="H117" s="348">
        <f>+'5 VALORACIÓN CONTROL PROBAB.'!H117</f>
        <v>0</v>
      </c>
      <c r="I117" s="143" t="str">
        <f t="shared" si="4"/>
        <v>0 0 0</v>
      </c>
      <c r="J117" s="162">
        <f>+'5 VALORACIÓN CONTROL PROBAB.'!J117</f>
        <v>0</v>
      </c>
      <c r="K117" s="144" t="str">
        <f>+IFERROR(VLOOKUP($J117,'11 FORMULAS'!$B$51:$C$53,2,0),"")</f>
        <v/>
      </c>
      <c r="L117" s="144" t="e">
        <f>+'5 VALORACIÓN CONTROL PROBAB.'!L117</f>
        <v>#REF!</v>
      </c>
      <c r="M117" s="145">
        <f>+'5 VALORACIÓN CONTROL PROBAB.'!M117</f>
        <v>0</v>
      </c>
      <c r="N117" s="144" t="str">
        <f>+IFERROR(VLOOKUP($M117,'11 FORMULAS'!$B$54:$C$55,2,0),"")</f>
        <v/>
      </c>
      <c r="O117" s="146">
        <f>+'5 VALORACIÓN CONTROL PROBAB.'!O117</f>
        <v>0</v>
      </c>
      <c r="P117" s="146">
        <f>+'5 VALORACIÓN CONTROL PROBAB.'!P117</f>
        <v>0</v>
      </c>
      <c r="Q117" s="146">
        <f>+'5 VALORACIÓN CONTROL PROBAB.'!Q117</f>
        <v>0</v>
      </c>
      <c r="R117" s="146">
        <f>+'5 VALORACIÓN CONTROL PROBAB.'!R117</f>
        <v>0</v>
      </c>
      <c r="S117" s="144" t="str">
        <f>+'5 VALORACIÓN CONTROL PROBAB.'!S117</f>
        <v/>
      </c>
      <c r="T117" s="144" t="str">
        <f>IFERROR(IF(S117&lt;&gt;"",T116*(1-S117),""),"")</f>
        <v/>
      </c>
      <c r="U117" s="144" t="str">
        <f>IFERROR(IF(S117&lt;&gt;"",U116*(1-S117),""),"")</f>
        <v/>
      </c>
      <c r="V117" s="617"/>
      <c r="X117" s="152"/>
      <c r="Y117" s="160"/>
      <c r="Z117" s="160"/>
    </row>
    <row r="118" spans="1:26" ht="29.45" customHeight="1" thickBot="1" x14ac:dyDescent="0.3">
      <c r="A118" s="526"/>
      <c r="B118" s="527"/>
      <c r="C118" s="517"/>
      <c r="D118" s="518"/>
      <c r="E118" s="140">
        <v>3</v>
      </c>
      <c r="F118" s="346">
        <f>+'5 VALORACIÓN CONTROL PROBAB.'!F118</f>
        <v>0</v>
      </c>
      <c r="G118" s="347">
        <f>+'5 VALORACIÓN CONTROL PROBAB.'!G118</f>
        <v>0</v>
      </c>
      <c r="H118" s="348">
        <f>+'5 VALORACIÓN CONTROL PROBAB.'!H118</f>
        <v>0</v>
      </c>
      <c r="I118" s="143" t="str">
        <f t="shared" si="4"/>
        <v>0 0 0</v>
      </c>
      <c r="J118" s="162">
        <f>+'5 VALORACIÓN CONTROL PROBAB.'!J118</f>
        <v>0</v>
      </c>
      <c r="K118" s="144" t="str">
        <f>+IFERROR(VLOOKUP($J118,'11 FORMULAS'!$B$51:$C$53,2,0),"")</f>
        <v/>
      </c>
      <c r="L118" s="144" t="e">
        <f>+'5 VALORACIÓN CONTROL PROBAB.'!L118</f>
        <v>#REF!</v>
      </c>
      <c r="M118" s="145">
        <f>+'5 VALORACIÓN CONTROL PROBAB.'!M118</f>
        <v>0</v>
      </c>
      <c r="N118" s="144" t="str">
        <f>+IFERROR(VLOOKUP($M118,'11 FORMULAS'!$B$54:$C$55,2,0),"")</f>
        <v/>
      </c>
      <c r="O118" s="146">
        <f>+'5 VALORACIÓN CONTROL PROBAB.'!O118</f>
        <v>0</v>
      </c>
      <c r="P118" s="146">
        <f>+'5 VALORACIÓN CONTROL PROBAB.'!P118</f>
        <v>0</v>
      </c>
      <c r="Q118" s="146">
        <f>+'5 VALORACIÓN CONTROL PROBAB.'!Q118</f>
        <v>0</v>
      </c>
      <c r="R118" s="146">
        <f>+'5 VALORACIÓN CONTROL PROBAB.'!R118</f>
        <v>0</v>
      </c>
      <c r="S118" s="144" t="str">
        <f>+'5 VALORACIÓN CONTROL PROBAB.'!S118</f>
        <v/>
      </c>
      <c r="T118" s="144" t="str">
        <f>IFERROR(IF(S118&lt;&gt;"",T117*(1-S118),""),"")</f>
        <v/>
      </c>
      <c r="U118" s="144" t="str">
        <f>IFERROR(IF(S118&lt;&gt;"",U117*(1-S118),""),"")</f>
        <v/>
      </c>
      <c r="V118" s="617"/>
      <c r="X118" s="152"/>
      <c r="Y118" s="160"/>
      <c r="Z118" s="160"/>
    </row>
    <row r="119" spans="1:26" ht="29.45" customHeight="1" thickBot="1" x14ac:dyDescent="0.3">
      <c r="A119" s="521"/>
      <c r="B119" s="524"/>
      <c r="C119" s="508"/>
      <c r="D119" s="511"/>
      <c r="E119" s="140">
        <v>4</v>
      </c>
      <c r="F119" s="346">
        <f>+'5 VALORACIÓN CONTROL PROBAB.'!F119</f>
        <v>0</v>
      </c>
      <c r="G119" s="347">
        <f>+'5 VALORACIÓN CONTROL PROBAB.'!G119</f>
        <v>0</v>
      </c>
      <c r="H119" s="348">
        <f>+'5 VALORACIÓN CONTROL PROBAB.'!H119</f>
        <v>0</v>
      </c>
      <c r="I119" s="143" t="str">
        <f t="shared" si="4"/>
        <v>0 0 0</v>
      </c>
      <c r="J119" s="162">
        <f>+'5 VALORACIÓN CONTROL PROBAB.'!J119</f>
        <v>0</v>
      </c>
      <c r="K119" s="144" t="str">
        <f>+IFERROR(VLOOKUP($J119,'11 FORMULAS'!$B$51:$C$53,2,0),"")</f>
        <v/>
      </c>
      <c r="L119" s="144" t="e">
        <f>+'5 VALORACIÓN CONTROL PROBAB.'!L119</f>
        <v>#REF!</v>
      </c>
      <c r="M119" s="145">
        <f>+'5 VALORACIÓN CONTROL PROBAB.'!M119</f>
        <v>0</v>
      </c>
      <c r="N119" s="144" t="str">
        <f>+IFERROR(VLOOKUP($M119,'11 FORMULAS'!$B$54:$C$55,2,0),"")</f>
        <v/>
      </c>
      <c r="O119" s="146">
        <f>+'5 VALORACIÓN CONTROL PROBAB.'!O119</f>
        <v>0</v>
      </c>
      <c r="P119" s="146">
        <f>+'5 VALORACIÓN CONTROL PROBAB.'!P119</f>
        <v>0</v>
      </c>
      <c r="Q119" s="146">
        <f>+'5 VALORACIÓN CONTROL PROBAB.'!Q119</f>
        <v>0</v>
      </c>
      <c r="R119" s="146">
        <f>+'5 VALORACIÓN CONTROL PROBAB.'!R119</f>
        <v>0</v>
      </c>
      <c r="S119" s="144" t="str">
        <f>+'5 VALORACIÓN CONTROL PROBAB.'!S119</f>
        <v/>
      </c>
      <c r="T119" s="144" t="str">
        <f>IFERROR(IF(S119&lt;&gt;"",T118*(1-S119),""),"")</f>
        <v/>
      </c>
      <c r="U119" s="144" t="str">
        <f>IFERROR(IF(S119&lt;&gt;"",U118*(1-S119),""),"")</f>
        <v/>
      </c>
      <c r="V119" s="617"/>
      <c r="X119" s="152"/>
      <c r="Y119" s="160"/>
      <c r="Z119" s="160"/>
    </row>
    <row r="120" spans="1:26" ht="29.45" customHeight="1" thickBot="1" x14ac:dyDescent="0.3">
      <c r="A120" s="521"/>
      <c r="B120" s="524"/>
      <c r="C120" s="508"/>
      <c r="D120" s="511"/>
      <c r="E120" s="140">
        <v>5</v>
      </c>
      <c r="F120" s="346">
        <f>+'5 VALORACIÓN CONTROL PROBAB.'!F120</f>
        <v>0</v>
      </c>
      <c r="G120" s="347">
        <f>+'5 VALORACIÓN CONTROL PROBAB.'!G120</f>
        <v>0</v>
      </c>
      <c r="H120" s="348">
        <f>+'5 VALORACIÓN CONTROL PROBAB.'!H120</f>
        <v>0</v>
      </c>
      <c r="I120" s="143" t="str">
        <f t="shared" si="4"/>
        <v>0 0 0</v>
      </c>
      <c r="J120" s="162">
        <f>+'5 VALORACIÓN CONTROL PROBAB.'!J120</f>
        <v>0</v>
      </c>
      <c r="K120" s="144" t="str">
        <f>+IFERROR(VLOOKUP($J120,'11 FORMULAS'!$B$51:$C$53,2,0),"")</f>
        <v/>
      </c>
      <c r="L120" s="144" t="e">
        <f>+'5 VALORACIÓN CONTROL PROBAB.'!L120</f>
        <v>#REF!</v>
      </c>
      <c r="M120" s="145">
        <f>+'5 VALORACIÓN CONTROL PROBAB.'!M120</f>
        <v>0</v>
      </c>
      <c r="N120" s="144" t="str">
        <f>+IFERROR(VLOOKUP($M120,'11 FORMULAS'!$B$54:$C$55,2,0),"")</f>
        <v/>
      </c>
      <c r="O120" s="146">
        <f>+'5 VALORACIÓN CONTROL PROBAB.'!O120</f>
        <v>0</v>
      </c>
      <c r="P120" s="146">
        <f>+'5 VALORACIÓN CONTROL PROBAB.'!P120</f>
        <v>0</v>
      </c>
      <c r="Q120" s="146">
        <f>+'5 VALORACIÓN CONTROL PROBAB.'!Q120</f>
        <v>0</v>
      </c>
      <c r="R120" s="146">
        <f>+'5 VALORACIÓN CONTROL PROBAB.'!R120</f>
        <v>0</v>
      </c>
      <c r="S120" s="144" t="str">
        <f>+'5 VALORACIÓN CONTROL PROBAB.'!S120</f>
        <v/>
      </c>
      <c r="T120" s="144" t="str">
        <f>IFERROR(IF(S120&lt;&gt;"",T119*(1-S120),""),"")</f>
        <v/>
      </c>
      <c r="U120" s="144" t="str">
        <f>IFERROR(IF(S120&lt;&gt;"",U119*(1-S120),""),"")</f>
        <v/>
      </c>
      <c r="V120" s="617"/>
      <c r="X120" s="152"/>
      <c r="Y120" s="160"/>
      <c r="Z120" s="160"/>
    </row>
    <row r="121" spans="1:26" ht="29.45" customHeight="1" thickBot="1" x14ac:dyDescent="0.3">
      <c r="A121" s="522"/>
      <c r="B121" s="525"/>
      <c r="C121" s="509"/>
      <c r="D121" s="512"/>
      <c r="E121" s="154">
        <v>6</v>
      </c>
      <c r="F121" s="346">
        <f>+'5 VALORACIÓN CONTROL PROBAB.'!F121</f>
        <v>0</v>
      </c>
      <c r="G121" s="347">
        <f>+'5 VALORACIÓN CONTROL PROBAB.'!G121</f>
        <v>0</v>
      </c>
      <c r="H121" s="348">
        <f>+'5 VALORACIÓN CONTROL PROBAB.'!H121</f>
        <v>0</v>
      </c>
      <c r="I121" s="143" t="str">
        <f t="shared" si="4"/>
        <v>0 0 0</v>
      </c>
      <c r="J121" s="162">
        <f>+'5 VALORACIÓN CONTROL PROBAB.'!J121</f>
        <v>0</v>
      </c>
      <c r="K121" s="144" t="str">
        <f>+IFERROR(VLOOKUP($J121,'11 FORMULAS'!$B$51:$C$53,2,0),"")</f>
        <v/>
      </c>
      <c r="L121" s="144" t="e">
        <f>+'5 VALORACIÓN CONTROL PROBAB.'!L121</f>
        <v>#REF!</v>
      </c>
      <c r="M121" s="145">
        <f>+'5 VALORACIÓN CONTROL PROBAB.'!M121</f>
        <v>0</v>
      </c>
      <c r="N121" s="144" t="str">
        <f>+IFERROR(VLOOKUP($M121,'11 FORMULAS'!$B$54:$C$55,2,0),"")</f>
        <v/>
      </c>
      <c r="O121" s="146">
        <f>+'5 VALORACIÓN CONTROL PROBAB.'!O121</f>
        <v>0</v>
      </c>
      <c r="P121" s="146">
        <f>+'5 VALORACIÓN CONTROL PROBAB.'!P121</f>
        <v>0</v>
      </c>
      <c r="Q121" s="146">
        <f>+'5 VALORACIÓN CONTROL PROBAB.'!Q121</f>
        <v>0</v>
      </c>
      <c r="R121" s="146">
        <f>+'5 VALORACIÓN CONTROL PROBAB.'!R121</f>
        <v>0</v>
      </c>
      <c r="S121" s="144" t="str">
        <f>+'5 VALORACIÓN CONTROL PROBAB.'!S121</f>
        <v/>
      </c>
      <c r="T121" s="144" t="str">
        <f>IFERROR(IF(S121&lt;&gt;"",T120*(1-S121),""),"")</f>
        <v/>
      </c>
      <c r="U121" s="144" t="str">
        <f>IFERROR(IF(S121&lt;&gt;"",U120*(1-S121),""),"")</f>
        <v/>
      </c>
      <c r="V121" s="618"/>
    </row>
    <row r="122" spans="1:26" ht="29.45" customHeight="1" thickBot="1" x14ac:dyDescent="0.3">
      <c r="A122" s="520" t="str">
        <f>'2 CONTEXTO E IDENTIFICACIÓN'!A28</f>
        <v>R20</v>
      </c>
      <c r="B122" s="523" t="str">
        <f>+'2 CONTEXTO E IDENTIFICACIÓN'!J28</f>
        <v xml:space="preserve"> por a causa de </v>
      </c>
      <c r="C122" s="507" t="str">
        <f>+'3 PROBABIL E IMPACTO INHERENTE'!E28</f>
        <v/>
      </c>
      <c r="D122" s="510" t="str">
        <f>+'3 PROBABIL E IMPACTO INHERENTE'!M28</f>
        <v/>
      </c>
      <c r="E122" s="157">
        <v>1</v>
      </c>
      <c r="F122" s="346">
        <f>+'5 VALORACIÓN CONTROL PROBAB.'!F122</f>
        <v>0</v>
      </c>
      <c r="G122" s="347">
        <f>+'5 VALORACIÓN CONTROL PROBAB.'!G122</f>
        <v>0</v>
      </c>
      <c r="H122" s="348">
        <f>+'5 VALORACIÓN CONTROL PROBAB.'!H122</f>
        <v>0</v>
      </c>
      <c r="I122" s="143" t="str">
        <f t="shared" si="4"/>
        <v>0 0 0</v>
      </c>
      <c r="J122" s="162">
        <f>+'5 VALORACIÓN CONTROL PROBAB.'!J122</f>
        <v>0</v>
      </c>
      <c r="K122" s="144" t="str">
        <f>+IFERROR(VLOOKUP($J122,'11 FORMULAS'!$B$51:$C$53,2,0),"")</f>
        <v/>
      </c>
      <c r="L122" s="144" t="e">
        <f>+'5 VALORACIÓN CONTROL PROBAB.'!L122</f>
        <v>#REF!</v>
      </c>
      <c r="M122" s="145">
        <f>+'5 VALORACIÓN CONTROL PROBAB.'!M122</f>
        <v>0</v>
      </c>
      <c r="N122" s="144" t="str">
        <f>+IFERROR(VLOOKUP($M122,'11 FORMULAS'!$B$54:$C$55,2,0),"")</f>
        <v/>
      </c>
      <c r="O122" s="146">
        <f>+'5 VALORACIÓN CONTROL PROBAB.'!O122</f>
        <v>0</v>
      </c>
      <c r="P122" s="146">
        <f>+'5 VALORACIÓN CONTROL PROBAB.'!P122</f>
        <v>0</v>
      </c>
      <c r="Q122" s="146">
        <f>+'5 VALORACIÓN CONTROL PROBAB.'!Q122</f>
        <v>0</v>
      </c>
      <c r="R122" s="146">
        <f>+'5 VALORACIÓN CONTROL PROBAB.'!R122</f>
        <v>0</v>
      </c>
      <c r="S122" s="144" t="str">
        <f>+'5 VALORACIÓN CONTROL PROBAB.'!S122</f>
        <v/>
      </c>
      <c r="T122" s="144" t="str">
        <f>IFERROR(IF(S122&lt;&gt;"",D122*(1-S122),""),"")</f>
        <v/>
      </c>
      <c r="U122" s="144" t="str">
        <f>IFERROR(IF(S122&lt;&gt;"",D122*(1-S122),""),"")</f>
        <v/>
      </c>
      <c r="V122" s="551" t="str" cm="1">
        <f t="array" ref="V122">IFERROR(IF(D122&lt;&gt;"",LOOKUP(2,1/(U122:U127&lt;&gt;""),U122:U127),""),"")</f>
        <v/>
      </c>
      <c r="X122" s="152"/>
      <c r="Y122" s="160"/>
      <c r="Z122" s="160"/>
    </row>
    <row r="123" spans="1:26" ht="29.45" customHeight="1" thickBot="1" x14ac:dyDescent="0.3">
      <c r="A123" s="526"/>
      <c r="B123" s="527"/>
      <c r="C123" s="517"/>
      <c r="D123" s="518"/>
      <c r="E123" s="140">
        <v>2</v>
      </c>
      <c r="F123" s="346">
        <f>+'5 VALORACIÓN CONTROL PROBAB.'!F123</f>
        <v>0</v>
      </c>
      <c r="G123" s="347">
        <f>+'5 VALORACIÓN CONTROL PROBAB.'!G123</f>
        <v>0</v>
      </c>
      <c r="H123" s="348">
        <f>+'5 VALORACIÓN CONTROL PROBAB.'!H123</f>
        <v>0</v>
      </c>
      <c r="I123" s="143" t="str">
        <f t="shared" si="4"/>
        <v>0 0 0</v>
      </c>
      <c r="J123" s="162">
        <f>+'5 VALORACIÓN CONTROL PROBAB.'!J123</f>
        <v>0</v>
      </c>
      <c r="K123" s="144" t="str">
        <f>+IFERROR(VLOOKUP($J123,'11 FORMULAS'!$B$51:$C$53,2,0),"")</f>
        <v/>
      </c>
      <c r="L123" s="144" t="e">
        <f>+'5 VALORACIÓN CONTROL PROBAB.'!L123</f>
        <v>#REF!</v>
      </c>
      <c r="M123" s="145">
        <f>+'5 VALORACIÓN CONTROL PROBAB.'!M123</f>
        <v>0</v>
      </c>
      <c r="N123" s="144" t="str">
        <f>+IFERROR(VLOOKUP($M123,'11 FORMULAS'!$B$54:$C$55,2,0),"")</f>
        <v/>
      </c>
      <c r="O123" s="146">
        <f>+'5 VALORACIÓN CONTROL PROBAB.'!O123</f>
        <v>0</v>
      </c>
      <c r="P123" s="146">
        <f>+'5 VALORACIÓN CONTROL PROBAB.'!P123</f>
        <v>0</v>
      </c>
      <c r="Q123" s="146">
        <f>+'5 VALORACIÓN CONTROL PROBAB.'!Q123</f>
        <v>0</v>
      </c>
      <c r="R123" s="146">
        <f>+'5 VALORACIÓN CONTROL PROBAB.'!R123</f>
        <v>0</v>
      </c>
      <c r="S123" s="144" t="str">
        <f>+'5 VALORACIÓN CONTROL PROBAB.'!S123</f>
        <v/>
      </c>
      <c r="T123" s="144" t="str">
        <f>IFERROR(IF(S123&lt;&gt;"",T122*(1-S123),""),"")</f>
        <v/>
      </c>
      <c r="U123" s="144" t="str">
        <f>IFERROR(IF(S123&lt;&gt;"",U122*(1-S123),""),"")</f>
        <v/>
      </c>
      <c r="V123" s="617"/>
      <c r="X123" s="152"/>
      <c r="Y123" s="160"/>
      <c r="Z123" s="160"/>
    </row>
    <row r="124" spans="1:26" ht="29.45" customHeight="1" thickBot="1" x14ac:dyDescent="0.3">
      <c r="A124" s="526"/>
      <c r="B124" s="527"/>
      <c r="C124" s="517"/>
      <c r="D124" s="518"/>
      <c r="E124" s="140">
        <v>3</v>
      </c>
      <c r="F124" s="346">
        <f>+'5 VALORACIÓN CONTROL PROBAB.'!F124</f>
        <v>0</v>
      </c>
      <c r="G124" s="347">
        <f>+'5 VALORACIÓN CONTROL PROBAB.'!G124</f>
        <v>0</v>
      </c>
      <c r="H124" s="348">
        <f>+'5 VALORACIÓN CONTROL PROBAB.'!H124</f>
        <v>0</v>
      </c>
      <c r="I124" s="143" t="str">
        <f t="shared" si="4"/>
        <v>0 0 0</v>
      </c>
      <c r="J124" s="162">
        <f>+'5 VALORACIÓN CONTROL PROBAB.'!J124</f>
        <v>0</v>
      </c>
      <c r="K124" s="144" t="str">
        <f>+IFERROR(VLOOKUP($J124,'11 FORMULAS'!$B$51:$C$53,2,0),"")</f>
        <v/>
      </c>
      <c r="L124" s="144" t="e">
        <f>+'5 VALORACIÓN CONTROL PROBAB.'!L124</f>
        <v>#REF!</v>
      </c>
      <c r="M124" s="145">
        <f>+'5 VALORACIÓN CONTROL PROBAB.'!M124</f>
        <v>0</v>
      </c>
      <c r="N124" s="144" t="str">
        <f>+IFERROR(VLOOKUP($M124,'11 FORMULAS'!$B$54:$C$55,2,0),"")</f>
        <v/>
      </c>
      <c r="O124" s="146">
        <f>+'5 VALORACIÓN CONTROL PROBAB.'!O124</f>
        <v>0</v>
      </c>
      <c r="P124" s="146">
        <f>+'5 VALORACIÓN CONTROL PROBAB.'!P124</f>
        <v>0</v>
      </c>
      <c r="Q124" s="146">
        <f>+'5 VALORACIÓN CONTROL PROBAB.'!Q124</f>
        <v>0</v>
      </c>
      <c r="R124" s="146">
        <f>+'5 VALORACIÓN CONTROL PROBAB.'!R124</f>
        <v>0</v>
      </c>
      <c r="S124" s="144" t="str">
        <f>+'5 VALORACIÓN CONTROL PROBAB.'!S124</f>
        <v/>
      </c>
      <c r="T124" s="144" t="str">
        <f>IFERROR(IF(S124&lt;&gt;"",T123*(1-S124),""),"")</f>
        <v/>
      </c>
      <c r="U124" s="144" t="str">
        <f>IFERROR(IF(S124&lt;&gt;"",U123*(1-S124),""),"")</f>
        <v/>
      </c>
      <c r="V124" s="617"/>
      <c r="X124" s="152"/>
      <c r="Y124" s="160"/>
      <c r="Z124" s="160"/>
    </row>
    <row r="125" spans="1:26" ht="29.45" customHeight="1" thickBot="1" x14ac:dyDescent="0.3">
      <c r="A125" s="521"/>
      <c r="B125" s="524"/>
      <c r="C125" s="508"/>
      <c r="D125" s="511"/>
      <c r="E125" s="140">
        <v>4</v>
      </c>
      <c r="F125" s="346">
        <f>+'5 VALORACIÓN CONTROL PROBAB.'!F125</f>
        <v>0</v>
      </c>
      <c r="G125" s="347">
        <f>+'5 VALORACIÓN CONTROL PROBAB.'!G125</f>
        <v>0</v>
      </c>
      <c r="H125" s="348">
        <f>+'5 VALORACIÓN CONTROL PROBAB.'!H125</f>
        <v>0</v>
      </c>
      <c r="I125" s="143" t="str">
        <f t="shared" si="4"/>
        <v>0 0 0</v>
      </c>
      <c r="J125" s="162">
        <f>+'5 VALORACIÓN CONTROL PROBAB.'!J125</f>
        <v>0</v>
      </c>
      <c r="K125" s="144" t="str">
        <f>+IFERROR(VLOOKUP($J125,'11 FORMULAS'!$B$51:$C$53,2,0),"")</f>
        <v/>
      </c>
      <c r="L125" s="144" t="e">
        <f>+'5 VALORACIÓN CONTROL PROBAB.'!L125</f>
        <v>#REF!</v>
      </c>
      <c r="M125" s="145">
        <f>+'5 VALORACIÓN CONTROL PROBAB.'!M125</f>
        <v>0</v>
      </c>
      <c r="N125" s="144" t="str">
        <f>+IFERROR(VLOOKUP($M125,'11 FORMULAS'!$B$54:$C$55,2,0),"")</f>
        <v/>
      </c>
      <c r="O125" s="146">
        <f>+'5 VALORACIÓN CONTROL PROBAB.'!O125</f>
        <v>0</v>
      </c>
      <c r="P125" s="146">
        <f>+'5 VALORACIÓN CONTROL PROBAB.'!P125</f>
        <v>0</v>
      </c>
      <c r="Q125" s="146">
        <f>+'5 VALORACIÓN CONTROL PROBAB.'!Q125</f>
        <v>0</v>
      </c>
      <c r="R125" s="146">
        <f>+'5 VALORACIÓN CONTROL PROBAB.'!R125</f>
        <v>0</v>
      </c>
      <c r="S125" s="144" t="str">
        <f>+'5 VALORACIÓN CONTROL PROBAB.'!S125</f>
        <v/>
      </c>
      <c r="T125" s="144" t="str">
        <f>IFERROR(IF(S125&lt;&gt;"",T124*(1-S125),""),"")</f>
        <v/>
      </c>
      <c r="U125" s="144" t="str">
        <f>IFERROR(IF(S125&lt;&gt;"",U124*(1-S125),""),"")</f>
        <v/>
      </c>
      <c r="V125" s="617"/>
      <c r="X125" s="152"/>
      <c r="Y125" s="160"/>
      <c r="Z125" s="160"/>
    </row>
    <row r="126" spans="1:26" ht="29.45" customHeight="1" thickBot="1" x14ac:dyDescent="0.3">
      <c r="A126" s="521"/>
      <c r="B126" s="524"/>
      <c r="C126" s="508"/>
      <c r="D126" s="511"/>
      <c r="E126" s="140">
        <v>5</v>
      </c>
      <c r="F126" s="346">
        <f>+'5 VALORACIÓN CONTROL PROBAB.'!F126</f>
        <v>0</v>
      </c>
      <c r="G126" s="347">
        <f>+'5 VALORACIÓN CONTROL PROBAB.'!G126</f>
        <v>0</v>
      </c>
      <c r="H126" s="348">
        <f>+'5 VALORACIÓN CONTROL PROBAB.'!H126</f>
        <v>0</v>
      </c>
      <c r="I126" s="143" t="str">
        <f t="shared" si="4"/>
        <v>0 0 0</v>
      </c>
      <c r="J126" s="162">
        <f>+'5 VALORACIÓN CONTROL PROBAB.'!J126</f>
        <v>0</v>
      </c>
      <c r="K126" s="144" t="str">
        <f>+IFERROR(VLOOKUP($J126,'11 FORMULAS'!$B$51:$C$53,2,0),"")</f>
        <v/>
      </c>
      <c r="L126" s="144" t="e">
        <f>+'5 VALORACIÓN CONTROL PROBAB.'!L126</f>
        <v>#REF!</v>
      </c>
      <c r="M126" s="145">
        <f>+'5 VALORACIÓN CONTROL PROBAB.'!M126</f>
        <v>0</v>
      </c>
      <c r="N126" s="144" t="str">
        <f>+IFERROR(VLOOKUP($M126,'11 FORMULAS'!$B$54:$C$55,2,0),"")</f>
        <v/>
      </c>
      <c r="O126" s="146">
        <f>+'5 VALORACIÓN CONTROL PROBAB.'!O126</f>
        <v>0</v>
      </c>
      <c r="P126" s="146">
        <f>+'5 VALORACIÓN CONTROL PROBAB.'!P126</f>
        <v>0</v>
      </c>
      <c r="Q126" s="146">
        <f>+'5 VALORACIÓN CONTROL PROBAB.'!Q126</f>
        <v>0</v>
      </c>
      <c r="R126" s="146">
        <f>+'5 VALORACIÓN CONTROL PROBAB.'!R126</f>
        <v>0</v>
      </c>
      <c r="S126" s="144" t="str">
        <f>+'5 VALORACIÓN CONTROL PROBAB.'!S126</f>
        <v/>
      </c>
      <c r="T126" s="144" t="str">
        <f>IFERROR(IF(S126&lt;&gt;"",T125*(1-S126),""),"")</f>
        <v/>
      </c>
      <c r="U126" s="144" t="str">
        <f>IFERROR(IF(S126&lt;&gt;"",U125*(1-S126),""),"")</f>
        <v/>
      </c>
      <c r="V126" s="617"/>
      <c r="X126" s="152"/>
      <c r="Y126" s="160"/>
      <c r="Z126" s="160"/>
    </row>
    <row r="127" spans="1:26" ht="29.45" customHeight="1" thickBot="1" x14ac:dyDescent="0.3">
      <c r="A127" s="522"/>
      <c r="B127" s="525"/>
      <c r="C127" s="509"/>
      <c r="D127" s="512"/>
      <c r="E127" s="154">
        <v>6</v>
      </c>
      <c r="F127" s="346">
        <f>+'5 VALORACIÓN CONTROL PROBAB.'!F127</f>
        <v>0</v>
      </c>
      <c r="G127" s="347">
        <f>+'5 VALORACIÓN CONTROL PROBAB.'!G127</f>
        <v>0</v>
      </c>
      <c r="H127" s="348">
        <f>+'5 VALORACIÓN CONTROL PROBAB.'!H127</f>
        <v>0</v>
      </c>
      <c r="I127" s="143" t="str">
        <f t="shared" si="4"/>
        <v>0 0 0</v>
      </c>
      <c r="J127" s="162">
        <f>+'5 VALORACIÓN CONTROL PROBAB.'!J127</f>
        <v>0</v>
      </c>
      <c r="K127" s="144" t="str">
        <f>+IFERROR(VLOOKUP($J127,'11 FORMULAS'!$B$51:$C$53,2,0),"")</f>
        <v/>
      </c>
      <c r="L127" s="144" t="e">
        <f>+'5 VALORACIÓN CONTROL PROBAB.'!L127</f>
        <v>#REF!</v>
      </c>
      <c r="M127" s="145">
        <f>+'5 VALORACIÓN CONTROL PROBAB.'!M127</f>
        <v>0</v>
      </c>
      <c r="N127" s="144" t="str">
        <f>+IFERROR(VLOOKUP($M127,'11 FORMULAS'!$B$54:$C$55,2,0),"")</f>
        <v/>
      </c>
      <c r="O127" s="146">
        <f>+'5 VALORACIÓN CONTROL PROBAB.'!O127</f>
        <v>0</v>
      </c>
      <c r="P127" s="146">
        <f>+'5 VALORACIÓN CONTROL PROBAB.'!P127</f>
        <v>0</v>
      </c>
      <c r="Q127" s="146">
        <f>+'5 VALORACIÓN CONTROL PROBAB.'!Q127</f>
        <v>0</v>
      </c>
      <c r="R127" s="146">
        <f>+'5 VALORACIÓN CONTROL PROBAB.'!R127</f>
        <v>0</v>
      </c>
      <c r="S127" s="144" t="str">
        <f>+'5 VALORACIÓN CONTROL PROBAB.'!S127</f>
        <v/>
      </c>
      <c r="T127" s="144" t="str">
        <f>IFERROR(IF(S127&lt;&gt;"",T126*(1-S127),""),"")</f>
        <v/>
      </c>
      <c r="U127" s="144" t="str">
        <f>IFERROR(IF(S127&lt;&gt;"",U126*(1-S127),""),"")</f>
        <v/>
      </c>
      <c r="V127" s="618"/>
    </row>
  </sheetData>
  <sheetProtection formatCells="0" formatColumns="0" formatRows="0" sort="0" autoFilter="0" pivotTables="0"/>
  <autoFilter ref="A7:W127" xr:uid="{00000000-0009-0000-0000-000005000000}"/>
  <dataConsolidate/>
  <mergeCells count="118">
    <mergeCell ref="B3:D3"/>
    <mergeCell ref="B4:D4"/>
    <mergeCell ref="J6:N6"/>
    <mergeCell ref="O6:R6"/>
    <mergeCell ref="S4:S6"/>
    <mergeCell ref="V4:V6"/>
    <mergeCell ref="F6:I6"/>
    <mergeCell ref="J4:R5"/>
    <mergeCell ref="A5:I5"/>
    <mergeCell ref="A8:A13"/>
    <mergeCell ref="B8:B13"/>
    <mergeCell ref="C8:C13"/>
    <mergeCell ref="D8:D13"/>
    <mergeCell ref="V8:V13"/>
    <mergeCell ref="T4:U6"/>
    <mergeCell ref="X4:Z4"/>
    <mergeCell ref="A6:A7"/>
    <mergeCell ref="B6:B7"/>
    <mergeCell ref="C6:C7"/>
    <mergeCell ref="D6:D7"/>
    <mergeCell ref="E6:E7"/>
    <mergeCell ref="A20:A25"/>
    <mergeCell ref="B20:B25"/>
    <mergeCell ref="C20:C25"/>
    <mergeCell ref="D20:D25"/>
    <mergeCell ref="V20:V25"/>
    <mergeCell ref="A14:A19"/>
    <mergeCell ref="B14:B19"/>
    <mergeCell ref="C14:C19"/>
    <mergeCell ref="D14:D19"/>
    <mergeCell ref="V14:V19"/>
    <mergeCell ref="A32:A37"/>
    <mergeCell ref="B32:B37"/>
    <mergeCell ref="C32:C37"/>
    <mergeCell ref="D32:D37"/>
    <mergeCell ref="V32:V37"/>
    <mergeCell ref="A26:A31"/>
    <mergeCell ref="B26:B31"/>
    <mergeCell ref="C26:C31"/>
    <mergeCell ref="D26:D31"/>
    <mergeCell ref="V26:V31"/>
    <mergeCell ref="A44:A49"/>
    <mergeCell ref="B44:B49"/>
    <mergeCell ref="C44:C49"/>
    <mergeCell ref="D44:D49"/>
    <mergeCell ref="V44:V49"/>
    <mergeCell ref="A38:A43"/>
    <mergeCell ref="B38:B43"/>
    <mergeCell ref="C38:C43"/>
    <mergeCell ref="D38:D43"/>
    <mergeCell ref="V38:V43"/>
    <mergeCell ref="A56:A61"/>
    <mergeCell ref="B56:B61"/>
    <mergeCell ref="C56:C61"/>
    <mergeCell ref="D56:D61"/>
    <mergeCell ref="V56:V61"/>
    <mergeCell ref="A50:A55"/>
    <mergeCell ref="B50:B55"/>
    <mergeCell ref="C50:C55"/>
    <mergeCell ref="D50:D55"/>
    <mergeCell ref="V50:V55"/>
    <mergeCell ref="A68:A73"/>
    <mergeCell ref="B68:B73"/>
    <mergeCell ref="C68:C73"/>
    <mergeCell ref="D68:D73"/>
    <mergeCell ref="V68:V73"/>
    <mergeCell ref="A62:A67"/>
    <mergeCell ref="B62:B67"/>
    <mergeCell ref="C62:C67"/>
    <mergeCell ref="D62:D67"/>
    <mergeCell ref="V62:V67"/>
    <mergeCell ref="C86:C91"/>
    <mergeCell ref="D86:D91"/>
    <mergeCell ref="V86:V91"/>
    <mergeCell ref="A80:A85"/>
    <mergeCell ref="B80:B85"/>
    <mergeCell ref="C80:C85"/>
    <mergeCell ref="D80:D85"/>
    <mergeCell ref="V80:V85"/>
    <mergeCell ref="A74:A79"/>
    <mergeCell ref="B74:B79"/>
    <mergeCell ref="C74:C79"/>
    <mergeCell ref="D74:D79"/>
    <mergeCell ref="V74:V79"/>
    <mergeCell ref="A122:A127"/>
    <mergeCell ref="B122:B127"/>
    <mergeCell ref="C122:C127"/>
    <mergeCell ref="D122:D127"/>
    <mergeCell ref="V122:V127"/>
    <mergeCell ref="A116:A121"/>
    <mergeCell ref="B116:B121"/>
    <mergeCell ref="C116:C121"/>
    <mergeCell ref="D116:D121"/>
    <mergeCell ref="V116:V121"/>
    <mergeCell ref="A1:Z1"/>
    <mergeCell ref="A2:C2"/>
    <mergeCell ref="A110:A115"/>
    <mergeCell ref="B110:B115"/>
    <mergeCell ref="C110:C115"/>
    <mergeCell ref="D110:D115"/>
    <mergeCell ref="V110:V115"/>
    <mergeCell ref="A104:A109"/>
    <mergeCell ref="B104:B109"/>
    <mergeCell ref="C104:C109"/>
    <mergeCell ref="D104:D109"/>
    <mergeCell ref="V104:V109"/>
    <mergeCell ref="A98:A103"/>
    <mergeCell ref="B98:B103"/>
    <mergeCell ref="C98:C103"/>
    <mergeCell ref="D98:D103"/>
    <mergeCell ref="V98:V103"/>
    <mergeCell ref="A92:A97"/>
    <mergeCell ref="B92:B97"/>
    <mergeCell ref="C92:C97"/>
    <mergeCell ref="D92:D97"/>
    <mergeCell ref="V92:V97"/>
    <mergeCell ref="A86:A91"/>
    <mergeCell ref="B86:B91"/>
  </mergeCells>
  <conditionalFormatting sqref="C8:D8 V8 C14:D14 V14 C20:D20 V20 C26:D26 V26 V32 C32:D34 V38 C38:D40 C44:D44 V44 C50:D50 V50 C56:D56 V56 C62:D62 V62 V68 C68:D70 C74:D74 V74 C80:D80 V80 C86:D86 V86 C92:D92 V92 C98:D98 V98 V104 C104:D106 V110 C110:D112 V116 C116:D118 V122 C122:D124">
    <cfRule type="cellIs" dxfId="36" priority="1" operator="between">
      <formula>$Y$6</formula>
      <formula>$Z$6</formula>
    </cfRule>
    <cfRule type="cellIs" dxfId="35" priority="2" operator="between">
      <formula>$Y$7</formula>
      <formula>$Z$7</formula>
    </cfRule>
    <cfRule type="cellIs" dxfId="34" priority="3" operator="between">
      <formula>$Y$8</formula>
      <formula>$Z$8</formula>
    </cfRule>
    <cfRule type="cellIs" dxfId="33" priority="4" operator="between">
      <formula>$Y$9</formula>
      <formula>$Z$9</formula>
    </cfRule>
    <cfRule type="cellIs" dxfId="32" priority="5"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E2C955-AB33-490B-A821-F981A53BD2C1}">
          <x14:formula1>
            <xm:f>'11 FORMULAS'!$B$64:$B$69</xm:f>
          </x14:formula1>
          <xm:sqref>P8:P127</xm:sqref>
        </x14:dataValidation>
        <x14:dataValidation type="list" allowBlank="1" showInputMessage="1" showErrorMessage="1" xr:uid="{92023117-5302-4A8B-B53E-0DF64AE0A2C4}">
          <x14:formula1>
            <xm:f>'11 FORMULAS'!$B$73:$B$75</xm:f>
          </x14:formula1>
          <xm:sqref>R8:R127</xm:sqref>
        </x14:dataValidation>
        <x14:dataValidation type="list" allowBlank="1" showInputMessage="1" showErrorMessage="1" xr:uid="{AA2C302C-5874-4102-9831-62733390F7BD}">
          <x14:formula1>
            <xm:f>'11 FORMULAS'!$B$70:$B$72</xm:f>
          </x14:formula1>
          <xm:sqref>Q8:Q127</xm:sqref>
        </x14:dataValidation>
        <x14:dataValidation type="list" allowBlank="1" showInputMessage="1" showErrorMessage="1" xr:uid="{63B0FB8D-A703-4197-9CF2-37864F7BBAAB}">
          <x14:formula1>
            <xm:f>'11 FORMULAS'!$B$60:$B$63</xm:f>
          </x14:formula1>
          <xm:sqref>O8:O127</xm:sqref>
        </x14:dataValidation>
        <x14:dataValidation type="list" allowBlank="1" showInputMessage="1" showErrorMessage="1" xr:uid="{3893B567-0EC6-491C-8672-93FB5835AFC3}">
          <x14:formula1>
            <xm:f>'11 FORMULAS'!$B$54:$B$55</xm:f>
          </x14:formula1>
          <xm:sqref>M8:M127</xm:sqref>
        </x14:dataValidation>
        <x14:dataValidation type="list" allowBlank="1" showInputMessage="1" showErrorMessage="1" xr:uid="{9985095D-675F-4D46-90E9-9695FB964FEB}">
          <x14:formula1>
            <xm:f>'11 FORMULAS'!$B$51:$B$52</xm:f>
          </x14:formula1>
          <xm:sqref>J8:J127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5"/>
  <sheetViews>
    <sheetView showGridLines="0" zoomScale="85" zoomScaleNormal="85" workbookViewId="0">
      <pane xSplit="1" ySplit="8" topLeftCell="B10" activePane="bottomRight" state="frozen"/>
      <selection pane="topRight" activeCell="B1" sqref="B1"/>
      <selection pane="bottomLeft" activeCell="A7" sqref="A7"/>
      <selection pane="bottomRight" activeCell="E9" sqref="E9"/>
    </sheetView>
  </sheetViews>
  <sheetFormatPr baseColWidth="10" defaultColWidth="14.42578125" defaultRowHeight="12.75" zeroHeight="1" x14ac:dyDescent="0.25"/>
  <cols>
    <col min="1" max="1" width="17.28515625" style="125" customWidth="1"/>
    <col min="2" max="2" width="30.42578125" style="126" customWidth="1"/>
    <col min="3" max="3" width="13.42578125" style="126" customWidth="1"/>
    <col min="4" max="4" width="13" style="126" customWidth="1"/>
    <col min="5" max="5" width="16.42578125" style="337" customWidth="1"/>
    <col min="6" max="6" width="11.28515625" style="337" customWidth="1"/>
    <col min="7" max="7" width="15.42578125" style="126" customWidth="1"/>
    <col min="8" max="8" width="10.7109375" style="126" bestFit="1"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5.85546875" style="125" hidden="1" customWidth="1"/>
    <col min="19" max="24" width="14" style="125" hidden="1" customWidth="1"/>
    <col min="25" max="25" width="11.42578125" style="125" customWidth="1"/>
    <col min="26" max="29" width="11.42578125" style="125" hidden="1" customWidth="1"/>
    <col min="30" max="30" width="5.42578125" style="125" hidden="1" customWidth="1"/>
    <col min="31" max="31" width="26.85546875" style="125" hidden="1" customWidth="1"/>
    <col min="32"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3" width="14.42578125" style="125"/>
    <col min="16384" max="16384" width="14.42578125" style="125" hidden="1" customWidth="1"/>
  </cols>
  <sheetData>
    <row r="1" spans="1:38" s="115" customFormat="1" ht="70.5" customHeight="1" x14ac:dyDescent="0.2">
      <c r="A1" s="485" t="str">
        <f>+'2 CONTEXTO E IDENTIFICACIÓN'!A1</f>
        <v>FORMATO MAPA DE RIESGOS
PROCESO: DIRECCIONAMIENTO ESTRATÉGICO
Versión: 01 Fecha: 04/03/2026 Código:  DET-F-52</v>
      </c>
      <c r="B1" s="486"/>
      <c r="C1" s="486"/>
      <c r="D1" s="486"/>
      <c r="E1" s="486"/>
      <c r="F1" s="486"/>
      <c r="G1" s="486"/>
      <c r="H1" s="486"/>
      <c r="I1" s="486"/>
      <c r="J1" s="486"/>
      <c r="K1" s="486"/>
      <c r="L1" s="486"/>
      <c r="M1" s="486"/>
      <c r="N1" s="486"/>
      <c r="O1" s="486"/>
      <c r="AF1" s="180"/>
      <c r="AG1" s="180"/>
      <c r="AH1" s="180"/>
      <c r="AI1" s="180"/>
      <c r="AJ1" s="180"/>
    </row>
    <row r="2" spans="1:38" s="115" customFormat="1" ht="36" customHeight="1" x14ac:dyDescent="0.2">
      <c r="A2" s="464" t="str">
        <f>+'2 CONTEXTO E IDENTIFICACIÓN'!A2</f>
        <v>VERSIÓN:</v>
      </c>
      <c r="B2" s="465"/>
      <c r="C2" s="466"/>
      <c r="D2" s="324">
        <f>'2 CONTEXTO E IDENTIFICACIÓN'!B2</f>
        <v>1</v>
      </c>
      <c r="E2" s="325"/>
      <c r="K2" s="183"/>
      <c r="L2" s="183"/>
      <c r="M2" s="183"/>
      <c r="N2" s="183"/>
      <c r="O2" s="183"/>
      <c r="P2" s="182"/>
      <c r="AF2" s="180"/>
      <c r="AG2" s="180"/>
      <c r="AH2" s="180"/>
      <c r="AI2" s="180"/>
      <c r="AJ2" s="180"/>
    </row>
    <row r="3" spans="1:38" s="115" customFormat="1" x14ac:dyDescent="0.2">
      <c r="A3" s="184"/>
      <c r="B3" s="182"/>
      <c r="C3" s="246"/>
      <c r="D3" s="246"/>
      <c r="E3" s="325"/>
      <c r="F3" s="326"/>
      <c r="G3" s="326"/>
      <c r="H3" s="188"/>
      <c r="I3" s="189"/>
      <c r="J3" s="190"/>
      <c r="K3" s="183"/>
      <c r="L3" s="183"/>
      <c r="M3" s="183"/>
      <c r="N3" s="183"/>
      <c r="O3" s="183"/>
      <c r="P3" s="182"/>
      <c r="AF3" s="180"/>
      <c r="AG3" s="180"/>
      <c r="AH3" s="180"/>
      <c r="AI3" s="180"/>
      <c r="AJ3" s="180"/>
    </row>
    <row r="4" spans="1:38" s="115" customFormat="1" ht="38.25" x14ac:dyDescent="0.2">
      <c r="A4" s="116" t="s">
        <v>47</v>
      </c>
      <c r="B4" s="474" t="str">
        <f>'2 CONTEXTO E IDENTIFICACIÓN'!B4</f>
        <v>Ministerio de Vivienda, Ciudad y Territorio</v>
      </c>
      <c r="C4" s="474"/>
      <c r="D4" s="474"/>
      <c r="E4" s="327"/>
      <c r="F4" s="328"/>
      <c r="G4" s="118" t="str">
        <f>+'2 CONTEXTO E IDENTIFICACIÓN'!$I$4</f>
        <v>Elaboración o Actualización:</v>
      </c>
      <c r="H4" s="119" t="str">
        <f>'2 CONTEXTO E IDENTIFICACIÓN'!J4</f>
        <v>17 de marzo de 2026</v>
      </c>
      <c r="I4" s="120"/>
      <c r="J4" s="120"/>
      <c r="AF4" s="180"/>
      <c r="AG4" s="180"/>
      <c r="AH4" s="180"/>
      <c r="AI4" s="180"/>
      <c r="AJ4" s="180"/>
    </row>
    <row r="5" spans="1:38" s="115" customFormat="1" ht="39" thickBot="1" x14ac:dyDescent="0.4">
      <c r="A5" s="116" t="s">
        <v>48</v>
      </c>
      <c r="B5" s="474" t="str">
        <f>'2 CONTEXTO E IDENTIFICACIÓN'!F4</f>
        <v>Gestión de comunicaciones internas y externas</v>
      </c>
      <c r="C5" s="475"/>
      <c r="D5" s="475"/>
      <c r="E5" s="327"/>
      <c r="F5" s="328"/>
      <c r="G5" s="174" t="str">
        <f>+'2 CONTEXTO E IDENTIFICACIÓN'!$E$5</f>
        <v xml:space="preserve">Vigencia: </v>
      </c>
      <c r="H5" s="175">
        <f>'2 CONTEXTO E IDENTIFICACIÓN'!G5</f>
        <v>46143</v>
      </c>
      <c r="I5" s="172" t="s">
        <v>52</v>
      </c>
      <c r="J5" s="173" t="str">
        <f>'2 CONTEXTO E IDENTIFICACIÓN'!J5</f>
        <v>31 de diciembre de 2026</v>
      </c>
      <c r="K5" s="569"/>
      <c r="L5" s="569"/>
      <c r="M5" s="569"/>
      <c r="N5" s="569"/>
      <c r="O5" s="569"/>
      <c r="P5" s="569"/>
      <c r="Q5" s="569"/>
      <c r="R5" s="569"/>
      <c r="S5" s="569"/>
      <c r="T5" s="569"/>
      <c r="U5" s="569"/>
      <c r="V5" s="569"/>
      <c r="AF5" s="180"/>
      <c r="AG5" s="180"/>
      <c r="AH5" s="180"/>
      <c r="AI5" s="180"/>
      <c r="AJ5" s="180"/>
    </row>
    <row r="6" spans="1:38" s="115" customFormat="1" ht="13.5" hidden="1" thickBot="1" x14ac:dyDescent="0.25">
      <c r="D6" s="182"/>
      <c r="E6" s="185"/>
      <c r="F6" s="328"/>
      <c r="I6" s="566" t="s">
        <v>283</v>
      </c>
      <c r="J6" s="567"/>
      <c r="K6" s="567"/>
      <c r="L6" s="567"/>
      <c r="M6" s="567"/>
      <c r="N6" s="567"/>
      <c r="O6" s="568"/>
      <c r="R6" s="197"/>
      <c r="S6" s="198"/>
      <c r="T6" s="570" t="s">
        <v>124</v>
      </c>
      <c r="U6" s="571"/>
      <c r="V6" s="571"/>
      <c r="W6" s="571"/>
      <c r="X6" s="572"/>
      <c r="AF6" s="180"/>
      <c r="AG6" s="180"/>
      <c r="AH6" s="180"/>
      <c r="AI6" s="180"/>
      <c r="AJ6" s="180"/>
    </row>
    <row r="7" spans="1:38" x14ac:dyDescent="0.25">
      <c r="A7" s="338"/>
      <c r="B7" s="338"/>
      <c r="C7" s="339"/>
      <c r="D7" s="338"/>
      <c r="E7" s="491" t="s">
        <v>284</v>
      </c>
      <c r="F7" s="491"/>
      <c r="G7" s="491"/>
      <c r="H7" s="179"/>
      <c r="I7" s="200"/>
      <c r="J7" s="201"/>
      <c r="K7" s="494" t="s">
        <v>124</v>
      </c>
      <c r="L7" s="494"/>
      <c r="M7" s="494"/>
      <c r="N7" s="494"/>
      <c r="O7" s="495"/>
      <c r="P7" s="179"/>
      <c r="R7" s="202"/>
      <c r="T7" s="203">
        <v>0.2</v>
      </c>
      <c r="U7" s="203">
        <v>0.4</v>
      </c>
      <c r="V7" s="203">
        <v>0.6</v>
      </c>
      <c r="W7" s="203">
        <v>0.8</v>
      </c>
      <c r="X7" s="204">
        <v>1</v>
      </c>
      <c r="Y7" s="205"/>
      <c r="Z7" s="205"/>
      <c r="AA7" s="205"/>
      <c r="AB7" s="205"/>
      <c r="AC7" s="205"/>
      <c r="AD7" s="205"/>
      <c r="AE7" s="205"/>
    </row>
    <row r="8" spans="1:38" ht="39.950000000000003" customHeight="1" x14ac:dyDescent="0.2">
      <c r="A8" s="199" t="s">
        <v>218</v>
      </c>
      <c r="B8" s="199" t="s">
        <v>260</v>
      </c>
      <c r="C8" s="199" t="s">
        <v>311</v>
      </c>
      <c r="D8" s="199" t="s">
        <v>285</v>
      </c>
      <c r="E8" s="199" t="s">
        <v>105</v>
      </c>
      <c r="F8" s="199" t="s">
        <v>124</v>
      </c>
      <c r="G8" s="199" t="s">
        <v>286</v>
      </c>
      <c r="H8" s="179"/>
      <c r="I8" s="208"/>
      <c r="J8" s="209"/>
      <c r="K8" s="210" t="s">
        <v>235</v>
      </c>
      <c r="L8" s="210" t="s">
        <v>239</v>
      </c>
      <c r="M8" s="210" t="s">
        <v>243</v>
      </c>
      <c r="N8" s="210" t="s">
        <v>248</v>
      </c>
      <c r="O8" s="211" t="s">
        <v>253</v>
      </c>
      <c r="P8" s="179"/>
      <c r="R8" s="202"/>
      <c r="S8" s="212"/>
      <c r="T8" s="213" t="s">
        <v>235</v>
      </c>
      <c r="U8" s="213" t="s">
        <v>239</v>
      </c>
      <c r="V8" s="213" t="s">
        <v>243</v>
      </c>
      <c r="W8" s="213" t="s">
        <v>248</v>
      </c>
      <c r="X8" s="214" t="s">
        <v>253</v>
      </c>
      <c r="AA8" s="205"/>
      <c r="AB8" s="205"/>
      <c r="AC8" s="215"/>
      <c r="AD8" s="215"/>
      <c r="AE8" s="215"/>
      <c r="AF8" s="215"/>
      <c r="AG8" s="215"/>
      <c r="AH8" s="215"/>
      <c r="AI8" s="215"/>
      <c r="AJ8" s="215"/>
      <c r="AK8" s="215"/>
      <c r="AL8" s="215"/>
    </row>
    <row r="9" spans="1:38" ht="129" customHeight="1" x14ac:dyDescent="0.2">
      <c r="A9" s="216" t="str">
        <f>'2 CONTEXTO E IDENTIFICACIÓN'!A9</f>
        <v>R1</v>
      </c>
      <c r="B9" s="217" t="str">
        <f>+'2 CONTEXTO E IDENTIFICACIÓN'!J9</f>
        <v>Posibilidad de afectación reputacional por la no realización de piezas comunicativas después del cubrimiento realizado por el Grupo de Comunicaciones Estratégicas  a causa de la baja disponibilidad de personal (planta o de contrato) y/o el área técnica no informo oportunamente la realización del evento.</v>
      </c>
      <c r="C9" s="335">
        <f>+'5 VALORACIÓN CONTROL PROBAB.'!V8</f>
        <v>8.3999999999999991E-2</v>
      </c>
      <c r="D9" s="168">
        <f>'5 VALORACIÓN CONTROL PROBAB.'!V8</f>
        <v>8.3999999999999991E-2</v>
      </c>
      <c r="E9" s="336" t="str">
        <f t="shared" ref="E9:E28" si="0">+IF(C9=0,"",IF(C9&lt;=$R$13,$S$13,IF(C9&lt;=$R$12,$S$12,IF(C9&lt;=$R$11,$S$11,IF(C9&lt;=$R$10,$S$10,IF(C9&lt;=$R$9,$S$9,""))))))</f>
        <v>Muy Baja</v>
      </c>
      <c r="F9" s="336" t="str">
        <f t="shared" ref="F9:F28" si="1">+IF(D9=0,"",IF(D9&lt;=$T$7,$T$8,IF(D9&lt;=$U$7,$U$8,IF(D9&lt;=$V$7,$V$8,IF(D9&lt;=$W$7,$W$8,IF(D9&lt;=$X$7,$X$8,""))))))</f>
        <v>Leve</v>
      </c>
      <c r="G9" s="217" t="str">
        <f t="shared" ref="G9:G28" si="2">+IF(E9=$S$9,IF(F9=$T$8,$T$9,IF(F9=$U$8,$U$9,IF(F9=$V$8,$V$9,IF(F9=$W$8,$W$9,IF(F9=$X$8,$X$9))))),IF(E9=$S$10,IF(F9=$T$8,$T$10,IF(F9=$U$8,$U$10,IF(F9=$V$8,$V$10,IF(F9=$W$8,$W$10,IF(F9=$X$8,$X$10))))),IF(E9=$S$11,IF(F9=$T$8,$T$11,IF(F9=$U$8,$U$11,IF(F9=$V$8,$V$11,IF(F9=$W$8,$W$11,IF(F9=$X$8,$X$11))))),IF(E9=$S$12,IF(F9=$T$8,$T$12,IF(F9=$U$8,$U$12,IF(F9=$V$8,$V$12,IF(F9=$W$8,$W$12,IF(F9=$X$8,$X$12))))),IF(E9=$S$13,IF(F9=$T$8,$T$13,IF(F9=$U$8,$U$13,IF(F9=$V$8,$V$13,IF(F9=$W$8,$W$13,IF(F9=$X$8,$X$13))))),"")))))</f>
        <v>Bajo</v>
      </c>
      <c r="H9" s="218"/>
      <c r="I9" s="561" t="s">
        <v>105</v>
      </c>
      <c r="J9" s="210" t="s">
        <v>251</v>
      </c>
      <c r="K9" s="220" t="str">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 xml:space="preserve">                   </v>
      </c>
      <c r="L9" s="220" t="str">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 xml:space="preserve">                   </v>
      </c>
      <c r="M9" s="220" t="str">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 xml:space="preserve">                   </v>
      </c>
      <c r="N9" s="220" t="str">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 xml:space="preserve">                   </v>
      </c>
      <c r="O9" s="221" t="str">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 xml:space="preserve">                   </v>
      </c>
      <c r="P9" s="218"/>
      <c r="Q9" s="563" t="s">
        <v>105</v>
      </c>
      <c r="R9" s="222">
        <v>1</v>
      </c>
      <c r="S9" s="213" t="s">
        <v>251</v>
      </c>
      <c r="T9" s="220" t="s">
        <v>261</v>
      </c>
      <c r="U9" s="220" t="s">
        <v>261</v>
      </c>
      <c r="V9" s="220" t="s">
        <v>261</v>
      </c>
      <c r="W9" s="220" t="s">
        <v>261</v>
      </c>
      <c r="X9" s="221" t="s">
        <v>262</v>
      </c>
      <c r="AA9" s="205"/>
      <c r="AB9" s="205"/>
      <c r="AC9" s="215"/>
      <c r="AD9" s="215"/>
      <c r="AE9" s="215"/>
      <c r="AF9" s="223"/>
      <c r="AG9" s="223"/>
      <c r="AH9" s="223"/>
      <c r="AI9" s="223"/>
      <c r="AJ9" s="223"/>
      <c r="AK9" s="215"/>
      <c r="AL9" s="215"/>
    </row>
    <row r="10" spans="1:38" ht="93" customHeight="1" x14ac:dyDescent="0.2">
      <c r="A10" s="216" t="str">
        <f>'2 CONTEXTO E IDENTIFICACIÓN'!A10</f>
        <v>CIE-1</v>
      </c>
      <c r="B10" s="217" t="str">
        <f>+'2 CONTEXTO E IDENTIFICACIÓN'!J10</f>
        <v>Posibilidad de afectación reputacional por información noticiosa divulgada o socializada de forma imprecisa  a causa de la inadecuada interpretación o en el suministro de información errónea por parte del área misional o técnica para beneficio propio o de terceros.</v>
      </c>
      <c r="C10" s="335">
        <f>'5 VALORACIÓN CONTROL PROBAB.'!C14</f>
        <v>0.2</v>
      </c>
      <c r="D10" s="168">
        <f>'5 VALORACIÓN CONTROL PROBAB.'!V14</f>
        <v>7.1999999999999995E-2</v>
      </c>
      <c r="E10" s="336" t="str">
        <f t="shared" si="0"/>
        <v>Muy Baja</v>
      </c>
      <c r="F10" s="336" t="str">
        <f t="shared" si="1"/>
        <v>Leve</v>
      </c>
      <c r="G10" s="217" t="str">
        <f t="shared" si="2"/>
        <v>Bajo</v>
      </c>
      <c r="H10" s="218"/>
      <c r="I10" s="561"/>
      <c r="J10" s="210" t="s">
        <v>246</v>
      </c>
      <c r="K10" s="224" t="str">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 xml:space="preserve">                   </v>
      </c>
      <c r="L10" s="224" t="str">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 xml:space="preserve">                   </v>
      </c>
      <c r="M10" s="220" t="str">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 xml:space="preserve">                   </v>
      </c>
      <c r="N10" s="220" t="str">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 xml:space="preserve">                   </v>
      </c>
      <c r="O10" s="221" t="str">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 xml:space="preserve">                   </v>
      </c>
      <c r="P10" s="218"/>
      <c r="Q10" s="564"/>
      <c r="R10" s="222">
        <v>0.8</v>
      </c>
      <c r="S10" s="213" t="s">
        <v>246</v>
      </c>
      <c r="T10" s="224" t="s">
        <v>243</v>
      </c>
      <c r="U10" s="224" t="s">
        <v>243</v>
      </c>
      <c r="V10" s="220" t="s">
        <v>261</v>
      </c>
      <c r="W10" s="220" t="s">
        <v>261</v>
      </c>
      <c r="X10" s="221" t="s">
        <v>262</v>
      </c>
      <c r="AA10" s="205"/>
      <c r="AB10" s="205"/>
      <c r="AC10" s="215"/>
      <c r="AD10" s="225"/>
      <c r="AE10" s="226"/>
      <c r="AF10" s="223"/>
      <c r="AG10" s="223"/>
      <c r="AH10" s="223"/>
      <c r="AI10" s="223"/>
      <c r="AJ10" s="223"/>
      <c r="AK10" s="215"/>
      <c r="AL10" s="215"/>
    </row>
    <row r="11" spans="1:38" ht="93" customHeight="1" x14ac:dyDescent="0.2">
      <c r="A11" s="216" t="str">
        <f>'2 CONTEXTO E IDENTIFICACIÓN'!A11</f>
        <v>R3</v>
      </c>
      <c r="B11" s="217" t="str">
        <f>+'2 CONTEXTO E IDENTIFICACIÓN'!J11</f>
        <v xml:space="preserve"> por a causa de </v>
      </c>
      <c r="C11" s="335" t="str">
        <f>'5 VALORACIÓN CONTROL PROBAB.'!C20</f>
        <v/>
      </c>
      <c r="D11" s="168" t="str">
        <f>'5 VALORACIÓN CONTROL PROBAB.'!V20</f>
        <v/>
      </c>
      <c r="E11" s="336" t="str">
        <f t="shared" si="0"/>
        <v/>
      </c>
      <c r="F11" s="336" t="str">
        <f t="shared" si="1"/>
        <v/>
      </c>
      <c r="G11" s="217" t="str">
        <f t="shared" si="2"/>
        <v/>
      </c>
      <c r="H11" s="218"/>
      <c r="I11" s="561"/>
      <c r="J11" s="210" t="s">
        <v>241</v>
      </c>
      <c r="K11" s="224" t="str">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 xml:space="preserve">                   </v>
      </c>
      <c r="L11" s="224" t="str">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 xml:space="preserve">                   </v>
      </c>
      <c r="M11" s="224" t="str">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 xml:space="preserve">                   </v>
      </c>
      <c r="N11" s="220" t="str">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 xml:space="preserve">                   </v>
      </c>
      <c r="O11" s="221" t="str">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 xml:space="preserve">                   </v>
      </c>
      <c r="P11" s="218"/>
      <c r="Q11" s="564"/>
      <c r="R11" s="222">
        <v>0.6</v>
      </c>
      <c r="S11" s="213" t="s">
        <v>241</v>
      </c>
      <c r="T11" s="224" t="s">
        <v>243</v>
      </c>
      <c r="U11" s="224" t="s">
        <v>243</v>
      </c>
      <c r="V11" s="224" t="s">
        <v>243</v>
      </c>
      <c r="W11" s="220" t="s">
        <v>261</v>
      </c>
      <c r="X11" s="221" t="s">
        <v>262</v>
      </c>
      <c r="AA11" s="205"/>
      <c r="AB11" s="205"/>
      <c r="AC11" s="215"/>
      <c r="AD11" s="225"/>
      <c r="AE11" s="226"/>
      <c r="AF11" s="223"/>
      <c r="AG11" s="223"/>
      <c r="AH11" s="223"/>
      <c r="AI11" s="223"/>
      <c r="AJ11" s="227"/>
      <c r="AK11" s="215"/>
      <c r="AL11" s="215"/>
    </row>
    <row r="12" spans="1:38" ht="93" customHeight="1" x14ac:dyDescent="0.2">
      <c r="A12" s="216" t="str">
        <f>'2 CONTEXTO E IDENTIFICACIÓN'!A12</f>
        <v>R4</v>
      </c>
      <c r="B12" s="217" t="str">
        <f>+'2 CONTEXTO E IDENTIFICACIÓN'!J12</f>
        <v xml:space="preserve"> por a causa de </v>
      </c>
      <c r="C12" s="335" t="str">
        <f>'5 VALORACIÓN CONTROL PROBAB.'!C26</f>
        <v/>
      </c>
      <c r="D12" s="168" t="str">
        <f>'5 VALORACIÓN CONTROL PROBAB.'!V26</f>
        <v/>
      </c>
      <c r="E12" s="336" t="str">
        <f t="shared" si="0"/>
        <v/>
      </c>
      <c r="F12" s="336" t="str">
        <f t="shared" si="1"/>
        <v/>
      </c>
      <c r="G12" s="217" t="str">
        <f t="shared" si="2"/>
        <v/>
      </c>
      <c r="H12" s="218"/>
      <c r="I12" s="561"/>
      <c r="J12" s="210" t="s">
        <v>237</v>
      </c>
      <c r="K12" s="228" t="str">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 xml:space="preserve">                   </v>
      </c>
      <c r="L12" s="224" t="str">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 xml:space="preserve">                   </v>
      </c>
      <c r="M12" s="224" t="str">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 xml:space="preserve">                   </v>
      </c>
      <c r="N12" s="220" t="str">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 xml:space="preserve">                   </v>
      </c>
      <c r="O12" s="221" t="str">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 xml:space="preserve">                   </v>
      </c>
      <c r="P12" s="218"/>
      <c r="Q12" s="564"/>
      <c r="R12" s="222">
        <v>0.4</v>
      </c>
      <c r="S12" s="213" t="s">
        <v>237</v>
      </c>
      <c r="T12" s="228" t="s">
        <v>263</v>
      </c>
      <c r="U12" s="224" t="s">
        <v>243</v>
      </c>
      <c r="V12" s="224" t="s">
        <v>243</v>
      </c>
      <c r="W12" s="220" t="s">
        <v>261</v>
      </c>
      <c r="X12" s="221" t="s">
        <v>262</v>
      </c>
      <c r="AA12" s="205"/>
      <c r="AB12" s="205"/>
      <c r="AC12" s="215"/>
      <c r="AD12" s="225"/>
      <c r="AE12" s="226"/>
      <c r="AF12" s="223"/>
      <c r="AG12" s="223"/>
      <c r="AH12" s="223"/>
      <c r="AI12" s="227"/>
      <c r="AJ12" s="223"/>
      <c r="AK12" s="215"/>
      <c r="AL12" s="215"/>
    </row>
    <row r="13" spans="1:38" ht="93" customHeight="1" thickBot="1" x14ac:dyDescent="0.25">
      <c r="A13" s="216" t="str">
        <f>'2 CONTEXTO E IDENTIFICACIÓN'!A13</f>
        <v>R5</v>
      </c>
      <c r="B13" s="217" t="str">
        <f>+'2 CONTEXTO E IDENTIFICACIÓN'!J13</f>
        <v xml:space="preserve"> por a causa de </v>
      </c>
      <c r="C13" s="335" t="str">
        <f>'5 VALORACIÓN CONTROL PROBAB.'!C32</f>
        <v/>
      </c>
      <c r="D13" s="168" t="str">
        <f>'5 VALORACIÓN CONTROL PROBAB.'!V32</f>
        <v/>
      </c>
      <c r="E13" s="336" t="str">
        <f t="shared" si="0"/>
        <v/>
      </c>
      <c r="F13" s="336" t="str">
        <f t="shared" si="1"/>
        <v/>
      </c>
      <c r="G13" s="217" t="str">
        <f t="shared" si="2"/>
        <v/>
      </c>
      <c r="H13" s="218"/>
      <c r="I13" s="562"/>
      <c r="J13" s="340" t="s">
        <v>233</v>
      </c>
      <c r="K13" s="230" t="str">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 xml:space="preserve">R1 CIE-1                  </v>
      </c>
      <c r="L13" s="230" t="str">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 xml:space="preserve">                   </v>
      </c>
      <c r="M13" s="231" t="str">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 xml:space="preserve">                   </v>
      </c>
      <c r="N13" s="232" t="str">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 xml:space="preserve">                   </v>
      </c>
      <c r="O13" s="233" t="str">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 xml:space="preserve">                   </v>
      </c>
      <c r="P13" s="218"/>
      <c r="Q13" s="565"/>
      <c r="R13" s="234">
        <v>0.2</v>
      </c>
      <c r="S13" s="235" t="s">
        <v>233</v>
      </c>
      <c r="T13" s="230" t="s">
        <v>263</v>
      </c>
      <c r="U13" s="230" t="s">
        <v>263</v>
      </c>
      <c r="V13" s="231" t="s">
        <v>243</v>
      </c>
      <c r="W13" s="232" t="s">
        <v>261</v>
      </c>
      <c r="X13" s="233" t="s">
        <v>262</v>
      </c>
      <c r="AA13" s="205"/>
      <c r="AB13" s="205"/>
      <c r="AC13" s="215"/>
      <c r="AD13" s="225"/>
      <c r="AE13" s="226"/>
      <c r="AF13" s="223"/>
      <c r="AG13" s="223"/>
      <c r="AH13" s="223"/>
      <c r="AI13" s="236"/>
      <c r="AJ13" s="223"/>
      <c r="AK13" s="215"/>
      <c r="AL13" s="215"/>
    </row>
    <row r="14" spans="1:38" ht="93" customHeight="1" x14ac:dyDescent="0.2">
      <c r="A14" s="216" t="str">
        <f>'2 CONTEXTO E IDENTIFICACIÓN'!A14</f>
        <v>R6</v>
      </c>
      <c r="B14" s="217" t="str">
        <f>+'2 CONTEXTO E IDENTIFICACIÓN'!J14</f>
        <v xml:space="preserve"> por a causa de </v>
      </c>
      <c r="C14" s="335" t="str">
        <f>'5 VALORACIÓN CONTROL PROBAB.'!C38</f>
        <v/>
      </c>
      <c r="D14" s="168" t="str">
        <f>'5 VALORACIÓN CONTROL PROBAB.'!V38</f>
        <v/>
      </c>
      <c r="E14" s="336" t="str">
        <f t="shared" si="0"/>
        <v/>
      </c>
      <c r="F14" s="336" t="str">
        <f t="shared" si="1"/>
        <v/>
      </c>
      <c r="G14" s="217" t="str">
        <f t="shared" si="2"/>
        <v/>
      </c>
      <c r="H14" s="218"/>
      <c r="I14" s="218"/>
      <c r="J14" s="218"/>
      <c r="K14" s="218"/>
      <c r="L14" s="218"/>
      <c r="M14" s="218"/>
      <c r="N14" s="218"/>
      <c r="O14" s="218"/>
      <c r="P14" s="218"/>
      <c r="AA14" s="205"/>
      <c r="AB14" s="205"/>
      <c r="AC14" s="215"/>
      <c r="AD14" s="225"/>
      <c r="AE14" s="226"/>
      <c r="AF14" s="223"/>
      <c r="AG14" s="223"/>
      <c r="AH14" s="223"/>
      <c r="AI14" s="223"/>
      <c r="AJ14" s="223"/>
      <c r="AK14" s="215"/>
      <c r="AL14" s="215"/>
    </row>
    <row r="15" spans="1:38" ht="93" customHeight="1" x14ac:dyDescent="0.2">
      <c r="A15" s="216" t="str">
        <f>'2 CONTEXTO E IDENTIFICACIÓN'!A15</f>
        <v>R7</v>
      </c>
      <c r="B15" s="217" t="str">
        <f>+'2 CONTEXTO E IDENTIFICACIÓN'!J15</f>
        <v xml:space="preserve"> por a causa de </v>
      </c>
      <c r="C15" s="335" t="str">
        <f>'5 VALORACIÓN CONTROL PROBAB.'!C44</f>
        <v/>
      </c>
      <c r="D15" s="168" t="str">
        <f>'5 VALORACIÓN CONTROL PROBAB.'!V44</f>
        <v/>
      </c>
      <c r="E15" s="336" t="str">
        <f t="shared" si="0"/>
        <v/>
      </c>
      <c r="F15" s="336" t="str">
        <f t="shared" si="1"/>
        <v/>
      </c>
      <c r="G15" s="217" t="str">
        <f t="shared" si="2"/>
        <v/>
      </c>
      <c r="H15" s="218"/>
      <c r="I15" s="218"/>
      <c r="J15" s="237" t="s">
        <v>264</v>
      </c>
      <c r="K15" s="218"/>
      <c r="L15" s="218"/>
      <c r="M15" s="218"/>
      <c r="N15" s="218"/>
      <c r="O15" s="218"/>
      <c r="P15" s="218"/>
      <c r="V15" s="205"/>
      <c r="W15" s="205"/>
      <c r="X15" s="205"/>
      <c r="Y15" s="205"/>
      <c r="Z15" s="205"/>
      <c r="AA15" s="205"/>
      <c r="AB15" s="205"/>
      <c r="AC15" s="215"/>
      <c r="AD15" s="225"/>
      <c r="AE15" s="215"/>
      <c r="AF15" s="226"/>
      <c r="AG15" s="226"/>
      <c r="AH15" s="226"/>
      <c r="AI15" s="226"/>
      <c r="AJ15" s="226"/>
      <c r="AK15" s="215"/>
      <c r="AL15" s="215"/>
    </row>
    <row r="16" spans="1:38" ht="93" customHeight="1" x14ac:dyDescent="0.2">
      <c r="A16" s="216" t="str">
        <f>'2 CONTEXTO E IDENTIFICACIÓN'!A16</f>
        <v>R8</v>
      </c>
      <c r="B16" s="217" t="str">
        <f>+'2 CONTEXTO E IDENTIFICACIÓN'!J16</f>
        <v xml:space="preserve"> por a causa de </v>
      </c>
      <c r="C16" s="335" t="str">
        <f>'5 VALORACIÓN CONTROL PROBAB.'!C50</f>
        <v/>
      </c>
      <c r="D16" s="168" t="str">
        <f>'5 VALORACIÓN CONTROL PROBAB.'!V50</f>
        <v/>
      </c>
      <c r="E16" s="336" t="str">
        <f t="shared" si="0"/>
        <v/>
      </c>
      <c r="F16" s="336" t="str">
        <f t="shared" si="1"/>
        <v/>
      </c>
      <c r="G16" s="217" t="str">
        <f t="shared" si="2"/>
        <v/>
      </c>
      <c r="H16" s="218"/>
      <c r="I16" s="218"/>
      <c r="J16" s="238" t="s">
        <v>262</v>
      </c>
      <c r="K16" s="218"/>
      <c r="L16" s="218"/>
      <c r="M16" s="218"/>
      <c r="N16" s="218"/>
      <c r="O16" s="218"/>
      <c r="P16" s="218"/>
      <c r="V16" s="205"/>
      <c r="W16" s="205"/>
      <c r="X16" s="205"/>
      <c r="Y16" s="205"/>
      <c r="Z16" s="205"/>
      <c r="AA16" s="205"/>
      <c r="AB16" s="205"/>
      <c r="AC16" s="215"/>
      <c r="AD16" s="215"/>
      <c r="AE16" s="215"/>
      <c r="AF16" s="223"/>
      <c r="AG16" s="223"/>
      <c r="AH16" s="223"/>
      <c r="AI16" s="223"/>
      <c r="AJ16" s="223"/>
      <c r="AK16" s="215"/>
      <c r="AL16" s="215"/>
    </row>
    <row r="17" spans="1:38" ht="93" customHeight="1" x14ac:dyDescent="0.2">
      <c r="A17" s="216" t="str">
        <f>'2 CONTEXTO E IDENTIFICACIÓN'!A17</f>
        <v>R9</v>
      </c>
      <c r="B17" s="217" t="str">
        <f>+'2 CONTEXTO E IDENTIFICACIÓN'!J17</f>
        <v xml:space="preserve"> por a causa de </v>
      </c>
      <c r="C17" s="335" t="str">
        <f>'5 VALORACIÓN CONTROL PROBAB.'!C56</f>
        <v/>
      </c>
      <c r="D17" s="168" t="str">
        <f>'5 VALORACIÓN CONTROL PROBAB.'!V56</f>
        <v/>
      </c>
      <c r="E17" s="336" t="str">
        <f t="shared" si="0"/>
        <v/>
      </c>
      <c r="F17" s="336" t="str">
        <f t="shared" si="1"/>
        <v/>
      </c>
      <c r="G17" s="217" t="str">
        <f t="shared" si="2"/>
        <v/>
      </c>
      <c r="H17" s="218"/>
      <c r="I17" s="218"/>
      <c r="J17" s="220" t="s">
        <v>261</v>
      </c>
      <c r="K17" s="218"/>
      <c r="L17" s="218"/>
      <c r="M17" s="218"/>
      <c r="N17" s="218"/>
      <c r="O17" s="218"/>
      <c r="P17" s="218"/>
      <c r="U17" s="205"/>
      <c r="V17" s="205"/>
      <c r="W17" s="205"/>
      <c r="X17" s="205"/>
      <c r="Y17" s="205"/>
      <c r="Z17" s="205"/>
      <c r="AA17" s="205"/>
      <c r="AB17" s="205"/>
      <c r="AC17" s="215"/>
      <c r="AD17" s="215"/>
      <c r="AE17" s="215"/>
      <c r="AF17" s="223"/>
      <c r="AG17" s="223"/>
      <c r="AH17" s="223"/>
      <c r="AI17" s="223"/>
      <c r="AJ17" s="223"/>
      <c r="AK17" s="215"/>
      <c r="AL17" s="215"/>
    </row>
    <row r="18" spans="1:38" ht="93" customHeight="1" x14ac:dyDescent="0.2">
      <c r="A18" s="216" t="str">
        <f>'2 CONTEXTO E IDENTIFICACIÓN'!A18</f>
        <v>R10</v>
      </c>
      <c r="B18" s="217" t="str">
        <f>+'2 CONTEXTO E IDENTIFICACIÓN'!J18</f>
        <v xml:space="preserve"> por a causa de </v>
      </c>
      <c r="C18" s="335" t="str">
        <f>'5 VALORACIÓN CONTROL PROBAB.'!C62</f>
        <v/>
      </c>
      <c r="D18" s="168" t="str">
        <f>'5 VALORACIÓN CONTROL PROBAB.'!V62</f>
        <v/>
      </c>
      <c r="E18" s="336" t="str">
        <f t="shared" si="0"/>
        <v/>
      </c>
      <c r="F18" s="336" t="str">
        <f t="shared" si="1"/>
        <v/>
      </c>
      <c r="G18" s="217" t="str">
        <f t="shared" si="2"/>
        <v/>
      </c>
      <c r="H18" s="218"/>
      <c r="I18" s="218"/>
      <c r="J18" s="224" t="s">
        <v>243</v>
      </c>
      <c r="K18" s="218"/>
      <c r="L18" s="218"/>
      <c r="M18" s="218"/>
      <c r="N18" s="218"/>
      <c r="O18" s="218"/>
      <c r="P18" s="218"/>
      <c r="S18" s="239"/>
      <c r="U18" s="239"/>
      <c r="V18" s="239"/>
      <c r="W18" s="239"/>
      <c r="X18" s="239"/>
      <c r="Y18" s="239"/>
      <c r="Z18" s="239"/>
      <c r="AA18" s="239"/>
      <c r="AB18" s="239"/>
      <c r="AC18" s="215"/>
      <c r="AD18" s="215"/>
      <c r="AE18" s="240"/>
      <c r="AF18" s="240"/>
      <c r="AG18" s="240"/>
      <c r="AH18" s="240"/>
      <c r="AI18" s="240"/>
      <c r="AJ18" s="240"/>
      <c r="AK18" s="215"/>
      <c r="AL18" s="215"/>
    </row>
    <row r="19" spans="1:38" ht="93" customHeight="1" x14ac:dyDescent="0.2">
      <c r="A19" s="216" t="str">
        <f>'2 CONTEXTO E IDENTIFICACIÓN'!A19</f>
        <v>R11</v>
      </c>
      <c r="B19" s="217" t="str">
        <f>+'2 CONTEXTO E IDENTIFICACIÓN'!J19</f>
        <v xml:space="preserve"> por a causa de </v>
      </c>
      <c r="C19" s="335" t="str">
        <f>'5 VALORACIÓN CONTROL PROBAB.'!C68</f>
        <v/>
      </c>
      <c r="D19" s="168" t="str">
        <f>'5 VALORACIÓN CONTROL PROBAB.'!V68</f>
        <v/>
      </c>
      <c r="E19" s="336" t="str">
        <f t="shared" si="0"/>
        <v/>
      </c>
      <c r="F19" s="336" t="str">
        <f t="shared" si="1"/>
        <v/>
      </c>
      <c r="G19" s="217" t="str">
        <f t="shared" si="2"/>
        <v/>
      </c>
      <c r="H19" s="218"/>
      <c r="I19" s="218"/>
      <c r="J19" s="228" t="s">
        <v>263</v>
      </c>
      <c r="K19" s="218"/>
      <c r="L19" s="218"/>
      <c r="M19" s="218"/>
      <c r="N19" s="218"/>
      <c r="O19" s="218"/>
      <c r="P19" s="218"/>
      <c r="S19" s="239"/>
      <c r="AA19" s="239"/>
      <c r="AB19" s="239"/>
      <c r="AC19" s="215"/>
      <c r="AD19" s="215"/>
      <c r="AE19" s="215"/>
      <c r="AF19" s="223"/>
      <c r="AG19" s="223"/>
      <c r="AH19" s="223"/>
      <c r="AI19" s="223"/>
      <c r="AJ19" s="223"/>
      <c r="AK19" s="215"/>
      <c r="AL19" s="215"/>
    </row>
    <row r="20" spans="1:38" ht="93" customHeight="1" x14ac:dyDescent="0.2">
      <c r="A20" s="216" t="str">
        <f>'2 CONTEXTO E IDENTIFICACIÓN'!A20</f>
        <v>R12</v>
      </c>
      <c r="B20" s="217" t="str">
        <f>+'2 CONTEXTO E IDENTIFICACIÓN'!J20</f>
        <v xml:space="preserve"> por a causa de </v>
      </c>
      <c r="C20" s="335" t="str">
        <f>'5 VALORACIÓN CONTROL PROBAB.'!C74</f>
        <v/>
      </c>
      <c r="D20" s="168" t="str">
        <f>'5 VALORACIÓN CONTROL PROBAB.'!V74</f>
        <v/>
      </c>
      <c r="E20" s="336" t="str">
        <f t="shared" si="0"/>
        <v/>
      </c>
      <c r="F20" s="336" t="str">
        <f t="shared" si="1"/>
        <v/>
      </c>
      <c r="G20" s="217" t="str">
        <f t="shared" si="2"/>
        <v/>
      </c>
      <c r="H20" s="218"/>
      <c r="I20" s="218"/>
      <c r="J20" s="218"/>
      <c r="K20" s="218"/>
      <c r="L20" s="218"/>
      <c r="M20" s="218"/>
      <c r="N20" s="218"/>
      <c r="O20" s="218"/>
      <c r="P20" s="218"/>
      <c r="Q20" s="241"/>
      <c r="R20" s="241"/>
      <c r="S20" s="239"/>
      <c r="AA20" s="239"/>
      <c r="AB20" s="239"/>
      <c r="AC20" s="215"/>
      <c r="AD20" s="215"/>
      <c r="AE20" s="215"/>
      <c r="AF20" s="223"/>
      <c r="AG20" s="223"/>
      <c r="AH20" s="223"/>
      <c r="AI20" s="223"/>
      <c r="AJ20" s="223"/>
      <c r="AK20" s="215"/>
      <c r="AL20" s="215"/>
    </row>
    <row r="21" spans="1:38" ht="93" customHeight="1" x14ac:dyDescent="0.2">
      <c r="A21" s="216" t="str">
        <f>'2 CONTEXTO E IDENTIFICACIÓN'!A21</f>
        <v>R13</v>
      </c>
      <c r="B21" s="217" t="str">
        <f>+'2 CONTEXTO E IDENTIFICACIÓN'!J21</f>
        <v xml:space="preserve"> por a causa de </v>
      </c>
      <c r="C21" s="335" t="str">
        <f>'5 VALORACIÓN CONTROL PROBAB.'!C80</f>
        <v/>
      </c>
      <c r="D21" s="168" t="str">
        <f>'5 VALORACIÓN CONTROL PROBAB.'!V80</f>
        <v/>
      </c>
      <c r="E21" s="336" t="str">
        <f t="shared" si="0"/>
        <v/>
      </c>
      <c r="F21" s="336" t="str">
        <f t="shared" si="1"/>
        <v/>
      </c>
      <c r="G21" s="217" t="str">
        <f t="shared" si="2"/>
        <v/>
      </c>
      <c r="H21" s="218"/>
      <c r="I21" s="218"/>
      <c r="J21" s="218"/>
      <c r="K21" s="218"/>
      <c r="L21" s="218"/>
      <c r="M21" s="218"/>
      <c r="N21" s="218"/>
      <c r="O21" s="218"/>
      <c r="P21" s="218"/>
      <c r="Q21" s="241"/>
      <c r="R21" s="241"/>
      <c r="S21" s="242"/>
      <c r="AA21" s="239"/>
      <c r="AB21" s="239"/>
      <c r="AC21" s="215"/>
      <c r="AD21" s="236"/>
      <c r="AE21" s="236"/>
      <c r="AF21" s="236"/>
      <c r="AG21" s="236"/>
      <c r="AH21" s="236"/>
      <c r="AI21" s="236"/>
      <c r="AJ21" s="223"/>
      <c r="AK21" s="215"/>
      <c r="AL21" s="215"/>
    </row>
    <row r="22" spans="1:38" ht="93" customHeight="1" x14ac:dyDescent="0.2">
      <c r="A22" s="216" t="str">
        <f>'2 CONTEXTO E IDENTIFICACIÓN'!A22</f>
        <v>R14</v>
      </c>
      <c r="B22" s="217" t="str">
        <f>+'2 CONTEXTO E IDENTIFICACIÓN'!J22</f>
        <v xml:space="preserve"> por a causa de </v>
      </c>
      <c r="C22" s="335" t="str">
        <f>'5 VALORACIÓN CONTROL PROBAB.'!C86</f>
        <v/>
      </c>
      <c r="D22" s="168" t="str">
        <f>'5 VALORACIÓN CONTROL PROBAB.'!V86</f>
        <v/>
      </c>
      <c r="E22" s="336" t="str">
        <f t="shared" si="0"/>
        <v/>
      </c>
      <c r="F22" s="336" t="str">
        <f t="shared" si="1"/>
        <v/>
      </c>
      <c r="G22" s="217" t="str">
        <f t="shared" si="2"/>
        <v/>
      </c>
      <c r="H22" s="218"/>
      <c r="I22" s="218"/>
      <c r="J22" s="218"/>
      <c r="K22" s="218"/>
      <c r="L22" s="218"/>
      <c r="M22" s="218"/>
      <c r="N22" s="218"/>
      <c r="O22" s="218"/>
      <c r="P22" s="218"/>
      <c r="Q22" s="241"/>
      <c r="R22" s="241"/>
      <c r="AC22" s="215"/>
      <c r="AD22" s="243"/>
      <c r="AE22" s="243"/>
      <c r="AF22" s="243"/>
      <c r="AG22" s="243"/>
      <c r="AH22" s="243"/>
      <c r="AI22" s="243"/>
      <c r="AJ22" s="223"/>
      <c r="AK22" s="215"/>
      <c r="AL22" s="215"/>
    </row>
    <row r="23" spans="1:38" ht="93" customHeight="1" x14ac:dyDescent="0.2">
      <c r="A23" s="216" t="str">
        <f>'2 CONTEXTO E IDENTIFICACIÓN'!A23</f>
        <v>R15</v>
      </c>
      <c r="B23" s="217" t="str">
        <f>+'2 CONTEXTO E IDENTIFICACIÓN'!J23</f>
        <v xml:space="preserve"> por a causa de </v>
      </c>
      <c r="C23" s="335" t="str">
        <f>'5 VALORACIÓN CONTROL PROBAB.'!C92</f>
        <v/>
      </c>
      <c r="D23" s="168" t="str">
        <f>'5 VALORACIÓN CONTROL PROBAB.'!V92</f>
        <v/>
      </c>
      <c r="E23" s="336" t="str">
        <f t="shared" si="0"/>
        <v/>
      </c>
      <c r="F23" s="336" t="str">
        <f t="shared" si="1"/>
        <v/>
      </c>
      <c r="G23" s="217" t="str">
        <f t="shared" si="2"/>
        <v/>
      </c>
      <c r="H23" s="218"/>
      <c r="I23" s="218"/>
      <c r="J23" s="218"/>
      <c r="K23" s="218"/>
      <c r="L23" s="218"/>
      <c r="M23" s="218"/>
      <c r="N23" s="218"/>
      <c r="O23" s="218"/>
      <c r="P23" s="218"/>
      <c r="Q23" s="241"/>
      <c r="R23" s="241"/>
      <c r="AC23" s="215"/>
      <c r="AD23" s="236"/>
      <c r="AE23" s="236"/>
      <c r="AF23" s="236"/>
      <c r="AG23" s="236"/>
      <c r="AH23" s="236"/>
      <c r="AI23" s="236"/>
      <c r="AJ23" s="223"/>
      <c r="AK23" s="215"/>
      <c r="AL23" s="215"/>
    </row>
    <row r="24" spans="1:38" ht="93" customHeight="1" x14ac:dyDescent="0.2">
      <c r="A24" s="216" t="str">
        <f>'2 CONTEXTO E IDENTIFICACIÓN'!A24</f>
        <v>R16</v>
      </c>
      <c r="B24" s="217" t="str">
        <f>+'2 CONTEXTO E IDENTIFICACIÓN'!J24</f>
        <v xml:space="preserve"> por a causa de </v>
      </c>
      <c r="C24" s="335" t="str">
        <f>'5 VALORACIÓN CONTROL PROBAB.'!C98</f>
        <v/>
      </c>
      <c r="D24" s="168" t="str">
        <f>'5 VALORACIÓN CONTROL PROBAB.'!V98</f>
        <v/>
      </c>
      <c r="E24" s="336" t="str">
        <f t="shared" si="0"/>
        <v/>
      </c>
      <c r="F24" s="336" t="str">
        <f t="shared" si="1"/>
        <v/>
      </c>
      <c r="G24" s="217" t="str">
        <f t="shared" si="2"/>
        <v/>
      </c>
      <c r="H24" s="218"/>
      <c r="I24" s="218"/>
      <c r="J24" s="218"/>
      <c r="K24" s="218"/>
      <c r="L24" s="218"/>
      <c r="M24" s="218"/>
      <c r="N24" s="218"/>
      <c r="O24" s="218"/>
      <c r="P24" s="218"/>
      <c r="AC24" s="215"/>
      <c r="AD24" s="236"/>
      <c r="AE24" s="236"/>
      <c r="AF24" s="236"/>
      <c r="AG24" s="236"/>
      <c r="AH24" s="236"/>
      <c r="AI24" s="236"/>
      <c r="AJ24" s="223"/>
      <c r="AK24" s="215"/>
      <c r="AL24" s="215"/>
    </row>
    <row r="25" spans="1:38" ht="93" customHeight="1" x14ac:dyDescent="0.25">
      <c r="A25" s="216" t="str">
        <f>'2 CONTEXTO E IDENTIFICACIÓN'!A25</f>
        <v>R17</v>
      </c>
      <c r="B25" s="217" t="str">
        <f>+'2 CONTEXTO E IDENTIFICACIÓN'!J25</f>
        <v xml:space="preserve"> por a causa de </v>
      </c>
      <c r="C25" s="335" t="str">
        <f>'5 VALORACIÓN CONTROL PROBAB.'!C104</f>
        <v/>
      </c>
      <c r="D25" s="168" t="str">
        <f>'5 VALORACIÓN CONTROL PROBAB.'!V104</f>
        <v/>
      </c>
      <c r="E25" s="336" t="str">
        <f t="shared" si="0"/>
        <v/>
      </c>
      <c r="F25" s="336" t="str">
        <f t="shared" si="1"/>
        <v/>
      </c>
      <c r="G25" s="217" t="str">
        <f t="shared" si="2"/>
        <v/>
      </c>
      <c r="H25" s="218"/>
      <c r="I25" s="218"/>
      <c r="J25" s="218"/>
      <c r="K25" s="218"/>
      <c r="L25" s="218"/>
      <c r="M25" s="218"/>
      <c r="N25" s="218"/>
      <c r="O25" s="218"/>
      <c r="P25" s="218"/>
    </row>
    <row r="26" spans="1:38" ht="93" customHeight="1" x14ac:dyDescent="0.25">
      <c r="A26" s="216" t="str">
        <f>'2 CONTEXTO E IDENTIFICACIÓN'!A26</f>
        <v>R18</v>
      </c>
      <c r="B26" s="217" t="str">
        <f>+'2 CONTEXTO E IDENTIFICACIÓN'!J26</f>
        <v xml:space="preserve"> por a causa de </v>
      </c>
      <c r="C26" s="335" t="str">
        <f>'5 VALORACIÓN CONTROL PROBAB.'!C110</f>
        <v/>
      </c>
      <c r="D26" s="168" t="str">
        <f>'5 VALORACIÓN CONTROL PROBAB.'!V110</f>
        <v/>
      </c>
      <c r="E26" s="336" t="str">
        <f t="shared" si="0"/>
        <v/>
      </c>
      <c r="F26" s="336" t="str">
        <f t="shared" si="1"/>
        <v/>
      </c>
      <c r="G26" s="217" t="str">
        <f t="shared" si="2"/>
        <v/>
      </c>
      <c r="H26" s="218"/>
      <c r="I26" s="218"/>
      <c r="J26" s="218"/>
      <c r="K26" s="218"/>
      <c r="L26" s="218"/>
      <c r="M26" s="218"/>
      <c r="N26" s="218"/>
      <c r="O26" s="218"/>
      <c r="P26" s="218"/>
    </row>
    <row r="27" spans="1:38" ht="93" customHeight="1" x14ac:dyDescent="0.25">
      <c r="A27" s="216" t="str">
        <f>'2 CONTEXTO E IDENTIFICACIÓN'!A27</f>
        <v>R19</v>
      </c>
      <c r="B27" s="217" t="str">
        <f>+'2 CONTEXTO E IDENTIFICACIÓN'!J27</f>
        <v xml:space="preserve"> por a causa de </v>
      </c>
      <c r="C27" s="335" t="str">
        <f>'5 VALORACIÓN CONTROL PROBAB.'!C116</f>
        <v/>
      </c>
      <c r="D27" s="168" t="str">
        <f>'5 VALORACIÓN CONTROL PROBAB.'!V116</f>
        <v/>
      </c>
      <c r="E27" s="336" t="str">
        <f t="shared" si="0"/>
        <v/>
      </c>
      <c r="F27" s="336" t="str">
        <f t="shared" si="1"/>
        <v/>
      </c>
      <c r="G27" s="217" t="str">
        <f t="shared" si="2"/>
        <v/>
      </c>
      <c r="H27" s="218"/>
      <c r="I27" s="218"/>
      <c r="J27" s="218"/>
      <c r="K27" s="218"/>
      <c r="L27" s="218"/>
      <c r="M27" s="218"/>
      <c r="N27" s="218"/>
      <c r="O27" s="218"/>
      <c r="P27" s="218"/>
    </row>
    <row r="28" spans="1:38" ht="93" customHeight="1" x14ac:dyDescent="0.25">
      <c r="A28" s="216" t="str">
        <f>'2 CONTEXTO E IDENTIFICACIÓN'!A28</f>
        <v>R20</v>
      </c>
      <c r="B28" s="217" t="str">
        <f>+'2 CONTEXTO E IDENTIFICACIÓN'!J28</f>
        <v xml:space="preserve"> por a causa de </v>
      </c>
      <c r="C28" s="335" t="str">
        <f>'5 VALORACIÓN CONTROL PROBAB.'!C122</f>
        <v/>
      </c>
      <c r="D28" s="168" t="str">
        <f>'5 VALORACIÓN CONTROL PROBAB.'!V122</f>
        <v/>
      </c>
      <c r="E28" s="336" t="str">
        <f t="shared" si="0"/>
        <v/>
      </c>
      <c r="F28" s="336" t="str">
        <f t="shared" si="1"/>
        <v/>
      </c>
      <c r="G28" s="217" t="str">
        <f t="shared" si="2"/>
        <v/>
      </c>
      <c r="H28" s="218"/>
      <c r="I28" s="218"/>
      <c r="J28" s="218"/>
      <c r="K28" s="218"/>
      <c r="L28" s="218"/>
      <c r="M28" s="218"/>
      <c r="N28" s="218"/>
      <c r="O28" s="218"/>
      <c r="P28" s="218"/>
    </row>
    <row r="29" spans="1:38" ht="14.45" customHeight="1" x14ac:dyDescent="0.25">
      <c r="B29" s="125"/>
      <c r="D29" s="125"/>
      <c r="G29" s="125"/>
      <c r="H29" s="125"/>
      <c r="I29" s="125"/>
      <c r="J29" s="125"/>
      <c r="K29" s="125"/>
      <c r="L29" s="125"/>
      <c r="M29" s="125"/>
      <c r="N29" s="125"/>
      <c r="O29" s="125"/>
      <c r="P29" s="125"/>
      <c r="AA29" s="126"/>
      <c r="AB29" s="126"/>
      <c r="AC29" s="126"/>
      <c r="AD29" s="126"/>
      <c r="AE29" s="126"/>
      <c r="AF29" s="125"/>
      <c r="AG29" s="125"/>
      <c r="AH29" s="125"/>
      <c r="AI29" s="125"/>
      <c r="AJ29" s="125"/>
    </row>
    <row r="30" spans="1:38" ht="39" hidden="1"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19.5" hidden="1"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hidden="1"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3:31" s="125" customFormat="1" ht="19.5" hidden="1" customHeight="1" x14ac:dyDescent="0.25">
      <c r="C33" s="126"/>
      <c r="E33" s="337"/>
      <c r="F33" s="337"/>
      <c r="AA33" s="126"/>
      <c r="AB33" s="126"/>
      <c r="AC33" s="126"/>
      <c r="AD33" s="126"/>
      <c r="AE33" s="126"/>
    </row>
    <row r="34" spans="3:31" s="125" customFormat="1" ht="19.5" hidden="1" customHeight="1" x14ac:dyDescent="0.25">
      <c r="C34" s="126"/>
      <c r="E34" s="337"/>
      <c r="F34" s="337"/>
      <c r="AA34" s="126"/>
      <c r="AB34" s="126"/>
      <c r="AC34" s="126"/>
      <c r="AD34" s="126"/>
      <c r="AE34" s="126"/>
    </row>
    <row r="35" spans="3:31" s="125" customFormat="1" ht="19.5" hidden="1" customHeight="1" x14ac:dyDescent="0.25">
      <c r="C35" s="126"/>
      <c r="E35" s="337"/>
      <c r="F35" s="337"/>
      <c r="AA35" s="126"/>
      <c r="AB35" s="126"/>
      <c r="AC35" s="126"/>
      <c r="AD35" s="126"/>
      <c r="AE35" s="126"/>
    </row>
  </sheetData>
  <sheetProtection formatCells="0" formatColumns="0" formatRows="0" sort="0" autoFilter="0" pivotTables="0"/>
  <dataConsolidate/>
  <mergeCells count="11">
    <mergeCell ref="Q9:Q13"/>
    <mergeCell ref="I6:O6"/>
    <mergeCell ref="B4:D4"/>
    <mergeCell ref="B5:D5"/>
    <mergeCell ref="K5:V5"/>
    <mergeCell ref="T6:X6"/>
    <mergeCell ref="A1:O1"/>
    <mergeCell ref="A2:C2"/>
    <mergeCell ref="E7:G7"/>
    <mergeCell ref="K7:O7"/>
    <mergeCell ref="I9:I13"/>
  </mergeCells>
  <conditionalFormatting sqref="D9:E28">
    <cfRule type="cellIs" dxfId="31" priority="1" operator="equal">
      <formula>$S$13</formula>
    </cfRule>
    <cfRule type="cellIs" dxfId="30" priority="2" operator="equal">
      <formula>$S$12</formula>
    </cfRule>
    <cfRule type="cellIs" dxfId="29" priority="3" operator="equal">
      <formula>$S$11</formula>
    </cfRule>
    <cfRule type="cellIs" dxfId="28" priority="4" operator="equal">
      <formula>$S$10</formula>
    </cfRule>
    <cfRule type="cellIs" dxfId="27" priority="5" operator="equal">
      <formula>$S$9</formula>
    </cfRule>
  </conditionalFormatting>
  <conditionalFormatting sqref="F9:F28">
    <cfRule type="cellIs" dxfId="26" priority="6" operator="equal">
      <formula>$T$8</formula>
    </cfRule>
    <cfRule type="cellIs" dxfId="25" priority="7" operator="equal">
      <formula>$U$8</formula>
    </cfRule>
    <cfRule type="cellIs" dxfId="24" priority="8" operator="equal">
      <formula>$V$8</formula>
    </cfRule>
    <cfRule type="cellIs" dxfId="23" priority="9" operator="equal">
      <formula>$W$8</formula>
    </cfRule>
    <cfRule type="cellIs" dxfId="22" priority="10" operator="equal">
      <formula>$X$8</formula>
    </cfRule>
  </conditionalFormatting>
  <conditionalFormatting sqref="G9:G28">
    <cfRule type="cellIs" dxfId="21" priority="274" operator="equal">
      <formula>$J$16</formula>
    </cfRule>
    <cfRule type="cellIs" dxfId="20" priority="275" operator="equal">
      <formula>$J$17</formula>
    </cfRule>
    <cfRule type="cellIs" dxfId="19" priority="276" operator="equal">
      <formula>$J$18</formula>
    </cfRule>
    <cfRule type="cellIs" dxfId="18" priority="277" operator="equal">
      <formula>$J$19</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8:JJ8" xr:uid="{00000000-0002-0000-0600-000000000000}"/>
    <dataValidation allowBlank="1" showInputMessage="1" showErrorMessage="1" prompt="La probabilidad se encuentra determinada por una escala de 1 a 3, siendo 1 la menor probabilidad de ocurrencia del riesgo y 3 la mayor probabilidad de  ocurrencia." sqref="JC8" xr:uid="{00000000-0002-0000-0600-000001000000}"/>
    <dataValidation type="list" allowBlank="1" showInputMessage="1" showErrorMessage="1" sqref="JD9:JJ16"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zoomScaleNormal="100" workbookViewId="0">
      <pane xSplit="1" ySplit="9" topLeftCell="B10" activePane="bottomRight" state="frozen"/>
      <selection pane="topRight" activeCell="B1" sqref="B1"/>
      <selection pane="bottomLeft" activeCell="A7" sqref="A7"/>
      <selection pane="bottomRight" activeCell="G11" sqref="G11"/>
    </sheetView>
  </sheetViews>
  <sheetFormatPr baseColWidth="10" defaultColWidth="0" defaultRowHeight="12.75" zeroHeight="1" x14ac:dyDescent="0.25"/>
  <cols>
    <col min="1" max="1" width="11.42578125" style="125" customWidth="1"/>
    <col min="2" max="2" width="9.140625" style="126" bestFit="1" customWidth="1"/>
    <col min="3" max="4" width="15.42578125" style="126" customWidth="1"/>
    <col min="5" max="6" width="15.42578125" style="337" customWidth="1"/>
    <col min="7" max="7" width="15.42578125" style="126" customWidth="1"/>
    <col min="8" max="8" width="3.85546875" style="126"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6.140625" style="125" hidden="1" customWidth="1"/>
    <col min="19" max="24" width="14" style="125" hidden="1" customWidth="1"/>
    <col min="25" max="29" width="11.42578125" style="125" customWidth="1"/>
    <col min="30" max="30" width="5.42578125" style="125" bestFit="1" customWidth="1"/>
    <col min="31" max="31" width="26.85546875" style="125" customWidth="1"/>
    <col min="32" max="32" width="22.85546875" style="126" customWidth="1"/>
    <col min="33"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4" width="14.42578125" style="125" hidden="1"/>
  </cols>
  <sheetData>
    <row r="1" spans="1:38" s="115" customFormat="1" ht="36" customHeight="1" x14ac:dyDescent="0.2">
      <c r="A1" s="574"/>
      <c r="B1" s="573" t="str">
        <f>+'2 CONTEXTO E IDENTIFICACIÓN'!A1</f>
        <v>FORMATO MAPA DE RIESGOS
PROCESO: DIRECCIONAMIENTO ESTRATÉGICO
Versión: 01 Fecha: 04/03/2026 Código:  DET-F-52</v>
      </c>
      <c r="C1" s="573"/>
      <c r="D1" s="573"/>
      <c r="E1" s="578"/>
      <c r="F1" s="579"/>
      <c r="J1" s="329" t="str">
        <f>+'2 CONTEXTO E IDENTIFICACIÓN'!$I$4</f>
        <v>Elaboración o Actualización:</v>
      </c>
      <c r="K1" s="119" t="str">
        <f>'2 CONTEXTO E IDENTIFICACIÓN'!J4</f>
        <v>17 de marzo de 2026</v>
      </c>
      <c r="L1" s="120"/>
      <c r="M1" s="120"/>
      <c r="AF1" s="180"/>
      <c r="AG1" s="180"/>
      <c r="AH1" s="180"/>
      <c r="AI1" s="180"/>
      <c r="AJ1" s="180"/>
    </row>
    <row r="2" spans="1:38" s="115" customFormat="1" ht="36" customHeight="1" x14ac:dyDescent="0.2">
      <c r="A2" s="574"/>
      <c r="B2" s="573"/>
      <c r="C2" s="573"/>
      <c r="D2" s="573"/>
      <c r="E2" s="109" t="str">
        <f>+'2 CONTEXTO E IDENTIFICACIÓN'!A2</f>
        <v>VERSIÓN:</v>
      </c>
      <c r="F2" s="324">
        <f>'2 CONTEXTO E IDENTIFICACIÓN'!B2</f>
        <v>1</v>
      </c>
      <c r="G2" s="182"/>
      <c r="H2" s="182"/>
      <c r="J2" s="330" t="str">
        <f>+'2 CONTEXTO E IDENTIFICACIÓN'!$E$5</f>
        <v xml:space="preserve">Vigencia: </v>
      </c>
      <c r="K2" s="175">
        <f>'2 CONTEXTO E IDENTIFICACIÓN'!G5</f>
        <v>46143</v>
      </c>
      <c r="L2" s="186" t="s">
        <v>52</v>
      </c>
      <c r="M2" s="173" t="str">
        <f>'2 CONTEXTO E IDENTIFICACIÓN'!J5</f>
        <v>31 de diciembre de 2026</v>
      </c>
      <c r="N2" s="183"/>
      <c r="O2" s="183"/>
      <c r="P2" s="182"/>
      <c r="AF2" s="180"/>
      <c r="AG2" s="180"/>
      <c r="AH2" s="180"/>
      <c r="AI2" s="180"/>
      <c r="AJ2" s="180"/>
    </row>
    <row r="3" spans="1:38" s="115" customFormat="1" x14ac:dyDescent="0.2">
      <c r="A3" s="184"/>
      <c r="B3" s="182"/>
      <c r="C3" s="182"/>
      <c r="D3" s="182"/>
      <c r="E3" s="246"/>
      <c r="F3" s="246"/>
      <c r="G3" s="182"/>
      <c r="H3" s="182"/>
      <c r="N3" s="183"/>
      <c r="O3" s="183"/>
      <c r="P3" s="182"/>
      <c r="AF3" s="180"/>
      <c r="AG3" s="180"/>
      <c r="AH3" s="180"/>
      <c r="AI3" s="180"/>
      <c r="AJ3" s="180"/>
    </row>
    <row r="4" spans="1:38" s="115" customFormat="1" ht="33" customHeight="1" x14ac:dyDescent="0.2">
      <c r="A4" s="341" t="s">
        <v>47</v>
      </c>
      <c r="B4" s="474" t="str">
        <f>'2 CONTEXTO E IDENTIFICACIÓN'!B4</f>
        <v>Ministerio de Vivienda, Ciudad y Territorio</v>
      </c>
      <c r="C4" s="474"/>
      <c r="D4" s="474"/>
      <c r="E4" s="327"/>
      <c r="F4" s="246"/>
      <c r="G4" s="182"/>
      <c r="H4" s="182"/>
      <c r="I4" s="342"/>
      <c r="J4" s="342"/>
      <c r="K4" s="196"/>
      <c r="L4" s="196"/>
      <c r="M4" s="196"/>
      <c r="N4" s="183"/>
      <c r="O4" s="183"/>
      <c r="P4" s="182"/>
      <c r="AF4" s="180"/>
      <c r="AG4" s="180"/>
      <c r="AH4" s="180"/>
      <c r="AI4" s="180"/>
      <c r="AJ4" s="180"/>
    </row>
    <row r="5" spans="1:38" s="115" customFormat="1" ht="33" customHeight="1" x14ac:dyDescent="0.2">
      <c r="A5" s="341" t="s">
        <v>48</v>
      </c>
      <c r="B5" s="474" t="str">
        <f>'2 CONTEXTO E IDENTIFICACIÓN'!F4</f>
        <v>Gestión de comunicaciones internas y externas</v>
      </c>
      <c r="C5" s="475"/>
      <c r="D5" s="475"/>
      <c r="E5" s="327"/>
      <c r="F5" s="246"/>
      <c r="G5" s="182"/>
      <c r="H5" s="182"/>
      <c r="I5" s="342"/>
      <c r="J5" s="342"/>
      <c r="K5" s="196"/>
      <c r="L5" s="196"/>
      <c r="M5" s="196"/>
      <c r="N5" s="183"/>
      <c r="O5" s="183"/>
      <c r="P5" s="182"/>
      <c r="AF5" s="180"/>
      <c r="AG5" s="180"/>
      <c r="AH5" s="180"/>
      <c r="AI5" s="180"/>
      <c r="AJ5" s="180"/>
    </row>
    <row r="6" spans="1:38" s="115" customFormat="1" ht="15" thickBot="1" x14ac:dyDescent="0.25">
      <c r="D6" s="327"/>
      <c r="E6" s="327"/>
      <c r="F6" s="328"/>
      <c r="AF6" s="180"/>
      <c r="AG6" s="180"/>
      <c r="AH6" s="180"/>
      <c r="AI6" s="180"/>
      <c r="AJ6" s="180"/>
    </row>
    <row r="7" spans="1:38" s="115" customFormat="1" ht="13.5" thickBot="1" x14ac:dyDescent="0.25">
      <c r="A7" s="575" t="s">
        <v>257</v>
      </c>
      <c r="B7" s="576"/>
      <c r="C7" s="576"/>
      <c r="D7" s="576"/>
      <c r="E7" s="576"/>
      <c r="F7" s="576"/>
      <c r="G7" s="577"/>
      <c r="I7" s="575" t="s">
        <v>283</v>
      </c>
      <c r="J7" s="576"/>
      <c r="K7" s="576"/>
      <c r="L7" s="576"/>
      <c r="M7" s="576"/>
      <c r="N7" s="576"/>
      <c r="O7" s="577"/>
      <c r="R7" s="197"/>
      <c r="S7" s="198"/>
      <c r="T7" s="489" t="s">
        <v>124</v>
      </c>
      <c r="U7" s="489"/>
      <c r="V7" s="489"/>
      <c r="W7" s="489"/>
      <c r="X7" s="490"/>
      <c r="AF7" s="180"/>
      <c r="AG7" s="180"/>
      <c r="AH7" s="180"/>
      <c r="AI7" s="180"/>
      <c r="AJ7" s="180"/>
    </row>
    <row r="8" spans="1:38" x14ac:dyDescent="0.25">
      <c r="A8" s="331"/>
      <c r="B8" s="332"/>
      <c r="C8" s="489" t="s">
        <v>124</v>
      </c>
      <c r="D8" s="489"/>
      <c r="E8" s="489"/>
      <c r="F8" s="489"/>
      <c r="G8" s="490"/>
      <c r="H8" s="179"/>
      <c r="I8" s="331"/>
      <c r="J8" s="332"/>
      <c r="K8" s="489" t="s">
        <v>124</v>
      </c>
      <c r="L8" s="489"/>
      <c r="M8" s="489"/>
      <c r="N8" s="489"/>
      <c r="O8" s="490"/>
      <c r="P8" s="179"/>
      <c r="R8" s="202"/>
      <c r="T8" s="203">
        <v>0.2</v>
      </c>
      <c r="U8" s="203">
        <v>0.4</v>
      </c>
      <c r="V8" s="203">
        <v>0.6</v>
      </c>
      <c r="W8" s="203">
        <v>0.8</v>
      </c>
      <c r="X8" s="204">
        <v>1</v>
      </c>
      <c r="Y8" s="205"/>
      <c r="Z8" s="205"/>
      <c r="AA8" s="205"/>
      <c r="AB8" s="205"/>
      <c r="AC8" s="205"/>
      <c r="AD8" s="205"/>
      <c r="AE8" s="205"/>
    </row>
    <row r="9" spans="1:38" ht="25.5" x14ac:dyDescent="0.2">
      <c r="A9" s="202"/>
      <c r="B9" s="333"/>
      <c r="C9" s="219" t="s">
        <v>235</v>
      </c>
      <c r="D9" s="219" t="s">
        <v>239</v>
      </c>
      <c r="E9" s="219" t="s">
        <v>243</v>
      </c>
      <c r="F9" s="219" t="s">
        <v>248</v>
      </c>
      <c r="G9" s="334" t="s">
        <v>253</v>
      </c>
      <c r="H9" s="179"/>
      <c r="I9" s="202"/>
      <c r="J9" s="333"/>
      <c r="K9" s="219" t="s">
        <v>235</v>
      </c>
      <c r="L9" s="219" t="s">
        <v>239</v>
      </c>
      <c r="M9" s="219" t="s">
        <v>243</v>
      </c>
      <c r="N9" s="219" t="s">
        <v>248</v>
      </c>
      <c r="O9" s="334" t="s">
        <v>253</v>
      </c>
      <c r="P9" s="179"/>
      <c r="R9" s="202"/>
      <c r="S9" s="212"/>
      <c r="T9" s="213" t="s">
        <v>235</v>
      </c>
      <c r="U9" s="213" t="s">
        <v>239</v>
      </c>
      <c r="V9" s="213" t="s">
        <v>243</v>
      </c>
      <c r="W9" s="213" t="s">
        <v>248</v>
      </c>
      <c r="X9" s="214" t="s">
        <v>253</v>
      </c>
      <c r="AA9" s="205"/>
      <c r="AB9" s="205"/>
      <c r="AC9" s="215"/>
      <c r="AD9" s="215"/>
      <c r="AE9" s="215"/>
      <c r="AF9" s="215"/>
      <c r="AG9" s="215"/>
      <c r="AH9" s="215"/>
      <c r="AI9" s="215"/>
      <c r="AJ9" s="215"/>
      <c r="AK9" s="215"/>
      <c r="AL9" s="215"/>
    </row>
    <row r="10" spans="1:38" ht="55.5" customHeight="1" x14ac:dyDescent="0.2">
      <c r="A10" s="496" t="s">
        <v>105</v>
      </c>
      <c r="B10" s="219" t="s">
        <v>251</v>
      </c>
      <c r="C10" s="220" t="str">
        <f>+'4 MAPA CALOR INHERENTE'!I10</f>
        <v xml:space="preserve">                   </v>
      </c>
      <c r="D10" s="220" t="str">
        <f>+'4 MAPA CALOR INHERENTE'!J10</f>
        <v xml:space="preserve">                   </v>
      </c>
      <c r="E10" s="220" t="str">
        <f>+'4 MAPA CALOR INHERENTE'!K10</f>
        <v xml:space="preserve">                   </v>
      </c>
      <c r="F10" s="220" t="str">
        <f>+'4 MAPA CALOR INHERENTE'!L10</f>
        <v xml:space="preserve">                   </v>
      </c>
      <c r="G10" s="221" t="str">
        <f>+'4 MAPA CALOR INHERENTE'!M10</f>
        <v xml:space="preserve">                   </v>
      </c>
      <c r="H10" s="218"/>
      <c r="I10" s="496" t="s">
        <v>105</v>
      </c>
      <c r="J10" s="219" t="s">
        <v>251</v>
      </c>
      <c r="K10" s="220" t="str">
        <f>+'6 MAPA CALOR RESIDUAL'!K9</f>
        <v xml:space="preserve">                   </v>
      </c>
      <c r="L10" s="220" t="str">
        <f>+'6 MAPA CALOR RESIDUAL'!L9</f>
        <v xml:space="preserve">                   </v>
      </c>
      <c r="M10" s="220" t="str">
        <f>+'6 MAPA CALOR RESIDUAL'!M9</f>
        <v xml:space="preserve">                   </v>
      </c>
      <c r="N10" s="220" t="str">
        <f>+'6 MAPA CALOR RESIDUAL'!N9</f>
        <v xml:space="preserve">                   </v>
      </c>
      <c r="O10" s="221" t="str">
        <f>+'6 MAPA CALOR RESIDUAL'!O9</f>
        <v xml:space="preserve">                   </v>
      </c>
      <c r="P10" s="218"/>
      <c r="Q10" s="580" t="s">
        <v>105</v>
      </c>
      <c r="R10" s="222">
        <v>1</v>
      </c>
      <c r="S10" s="213" t="s">
        <v>251</v>
      </c>
      <c r="T10" s="220" t="s">
        <v>261</v>
      </c>
      <c r="U10" s="220" t="s">
        <v>261</v>
      </c>
      <c r="V10" s="220" t="s">
        <v>261</v>
      </c>
      <c r="W10" s="220" t="s">
        <v>261</v>
      </c>
      <c r="X10" s="221" t="s">
        <v>262</v>
      </c>
      <c r="AA10" s="205"/>
      <c r="AB10" s="205"/>
      <c r="AC10" s="215"/>
      <c r="AD10" s="215"/>
      <c r="AE10" s="215"/>
      <c r="AF10" s="223"/>
      <c r="AG10" s="223"/>
      <c r="AH10" s="223"/>
      <c r="AI10" s="223"/>
      <c r="AJ10" s="223"/>
      <c r="AK10" s="215"/>
      <c r="AL10" s="215"/>
    </row>
    <row r="11" spans="1:38" ht="55.5" customHeight="1" x14ac:dyDescent="0.2">
      <c r="A11" s="496"/>
      <c r="B11" s="219" t="s">
        <v>246</v>
      </c>
      <c r="C11" s="224" t="str">
        <f>+'4 MAPA CALOR INHERENTE'!I11</f>
        <v xml:space="preserve">                   </v>
      </c>
      <c r="D11" s="224" t="str">
        <f>+'4 MAPA CALOR INHERENTE'!J11</f>
        <v xml:space="preserve">                   </v>
      </c>
      <c r="E11" s="220" t="str">
        <f>+'4 MAPA CALOR INHERENTE'!K11</f>
        <v xml:space="preserve">                   </v>
      </c>
      <c r="F11" s="220" t="str">
        <f>+'4 MAPA CALOR INHERENTE'!L11</f>
        <v xml:space="preserve">                   </v>
      </c>
      <c r="G11" s="221" t="str">
        <f>+'4 MAPA CALOR INHERENTE'!M11</f>
        <v xml:space="preserve">                   </v>
      </c>
      <c r="H11" s="218"/>
      <c r="I11" s="496"/>
      <c r="J11" s="219" t="s">
        <v>246</v>
      </c>
      <c r="K11" s="224" t="str">
        <f>+'6 MAPA CALOR RESIDUAL'!K10</f>
        <v xml:space="preserve">                   </v>
      </c>
      <c r="L11" s="224" t="str">
        <f>+'6 MAPA CALOR RESIDUAL'!L10</f>
        <v xml:space="preserve">                   </v>
      </c>
      <c r="M11" s="220" t="str">
        <f>+'6 MAPA CALOR RESIDUAL'!M10</f>
        <v xml:space="preserve">                   </v>
      </c>
      <c r="N11" s="220" t="str">
        <f>+'6 MAPA CALOR RESIDUAL'!N10</f>
        <v xml:space="preserve">                   </v>
      </c>
      <c r="O11" s="221" t="str">
        <f>+'6 MAPA CALOR RESIDUAL'!O10</f>
        <v xml:space="preserve">                   </v>
      </c>
      <c r="P11" s="218"/>
      <c r="Q11" s="580"/>
      <c r="R11" s="222">
        <v>0.8</v>
      </c>
      <c r="S11" s="213" t="s">
        <v>246</v>
      </c>
      <c r="T11" s="224" t="s">
        <v>243</v>
      </c>
      <c r="U11" s="224" t="s">
        <v>243</v>
      </c>
      <c r="V11" s="220" t="s">
        <v>261</v>
      </c>
      <c r="W11" s="220" t="s">
        <v>261</v>
      </c>
      <c r="X11" s="221" t="s">
        <v>262</v>
      </c>
      <c r="AA11" s="205"/>
      <c r="AB11" s="205"/>
      <c r="AC11" s="215"/>
      <c r="AD11" s="225"/>
      <c r="AE11" s="226"/>
      <c r="AF11" s="223"/>
      <c r="AG11" s="223"/>
      <c r="AH11" s="223"/>
      <c r="AI11" s="223"/>
      <c r="AJ11" s="223"/>
      <c r="AK11" s="215"/>
      <c r="AL11" s="215"/>
    </row>
    <row r="12" spans="1:38" ht="55.5" customHeight="1" x14ac:dyDescent="0.2">
      <c r="A12" s="496"/>
      <c r="B12" s="219" t="s">
        <v>241</v>
      </c>
      <c r="C12" s="224" t="str">
        <f>+'4 MAPA CALOR INHERENTE'!I12</f>
        <v xml:space="preserve">                   </v>
      </c>
      <c r="D12" s="224" t="str">
        <f>+'4 MAPA CALOR INHERENTE'!J12</f>
        <v xml:space="preserve">                   </v>
      </c>
      <c r="E12" s="224" t="str">
        <f>+'4 MAPA CALOR INHERENTE'!K12</f>
        <v xml:space="preserve">                   </v>
      </c>
      <c r="F12" s="220" t="str">
        <f>+'4 MAPA CALOR INHERENTE'!L12</f>
        <v xml:space="preserve">                   </v>
      </c>
      <c r="G12" s="221" t="str">
        <f>+'4 MAPA CALOR INHERENTE'!M12</f>
        <v xml:space="preserve">                   </v>
      </c>
      <c r="H12" s="218"/>
      <c r="I12" s="496"/>
      <c r="J12" s="219" t="s">
        <v>241</v>
      </c>
      <c r="K12" s="224" t="str">
        <f>+'6 MAPA CALOR RESIDUAL'!K11</f>
        <v xml:space="preserve">                   </v>
      </c>
      <c r="L12" s="224" t="str">
        <f>+'6 MAPA CALOR RESIDUAL'!L11</f>
        <v xml:space="preserve">                   </v>
      </c>
      <c r="M12" s="224" t="str">
        <f>+'6 MAPA CALOR RESIDUAL'!M11</f>
        <v xml:space="preserve">                   </v>
      </c>
      <c r="N12" s="220" t="str">
        <f>+'6 MAPA CALOR RESIDUAL'!N11</f>
        <v xml:space="preserve">                   </v>
      </c>
      <c r="O12" s="221" t="str">
        <f>+'6 MAPA CALOR RESIDUAL'!O11</f>
        <v xml:space="preserve">                   </v>
      </c>
      <c r="P12" s="218"/>
      <c r="Q12" s="580"/>
      <c r="R12" s="222">
        <v>0.6</v>
      </c>
      <c r="S12" s="213" t="s">
        <v>241</v>
      </c>
      <c r="T12" s="224" t="s">
        <v>243</v>
      </c>
      <c r="U12" s="224" t="s">
        <v>243</v>
      </c>
      <c r="V12" s="224" t="s">
        <v>243</v>
      </c>
      <c r="W12" s="220" t="s">
        <v>261</v>
      </c>
      <c r="X12" s="221" t="s">
        <v>262</v>
      </c>
      <c r="AA12" s="205"/>
      <c r="AB12" s="205"/>
      <c r="AC12" s="215"/>
      <c r="AD12" s="225"/>
      <c r="AE12" s="226"/>
      <c r="AF12" s="223"/>
      <c r="AG12" s="223"/>
      <c r="AH12" s="223"/>
      <c r="AI12" s="223"/>
      <c r="AJ12" s="227"/>
      <c r="AK12" s="215"/>
      <c r="AL12" s="215"/>
    </row>
    <row r="13" spans="1:38" ht="55.5" customHeight="1" x14ac:dyDescent="0.2">
      <c r="A13" s="496"/>
      <c r="B13" s="219" t="s">
        <v>237</v>
      </c>
      <c r="C13" s="228" t="str">
        <f>+'4 MAPA CALOR INHERENTE'!I13</f>
        <v xml:space="preserve">                   </v>
      </c>
      <c r="D13" s="224" t="str">
        <f>+'4 MAPA CALOR INHERENTE'!J13</f>
        <v xml:space="preserve">                   </v>
      </c>
      <c r="E13" s="224" t="str">
        <f>+'4 MAPA CALOR INHERENTE'!K13</f>
        <v xml:space="preserve">                   </v>
      </c>
      <c r="F13" s="220" t="str">
        <f>+'4 MAPA CALOR INHERENTE'!L13</f>
        <v xml:space="preserve">                   </v>
      </c>
      <c r="G13" s="221" t="str">
        <f>+'4 MAPA CALOR INHERENTE'!M13</f>
        <v xml:space="preserve">                   </v>
      </c>
      <c r="H13" s="218"/>
      <c r="I13" s="496"/>
      <c r="J13" s="219" t="s">
        <v>237</v>
      </c>
      <c r="K13" s="228" t="str">
        <f>+'6 MAPA CALOR RESIDUAL'!K12</f>
        <v xml:space="preserve">                   </v>
      </c>
      <c r="L13" s="224" t="str">
        <f>+'6 MAPA CALOR RESIDUAL'!L12</f>
        <v xml:space="preserve">                   </v>
      </c>
      <c r="M13" s="224" t="str">
        <f>+'6 MAPA CALOR RESIDUAL'!M12</f>
        <v xml:space="preserve">                   </v>
      </c>
      <c r="N13" s="220" t="str">
        <f>+'6 MAPA CALOR RESIDUAL'!N12</f>
        <v xml:space="preserve">                   </v>
      </c>
      <c r="O13" s="221" t="str">
        <f>+'6 MAPA CALOR RESIDUAL'!O12</f>
        <v xml:space="preserve">                   </v>
      </c>
      <c r="P13" s="218"/>
      <c r="Q13" s="580"/>
      <c r="R13" s="222">
        <v>0.4</v>
      </c>
      <c r="S13" s="213" t="s">
        <v>237</v>
      </c>
      <c r="T13" s="228" t="s">
        <v>263</v>
      </c>
      <c r="U13" s="224" t="s">
        <v>243</v>
      </c>
      <c r="V13" s="224" t="s">
        <v>243</v>
      </c>
      <c r="W13" s="220" t="s">
        <v>261</v>
      </c>
      <c r="X13" s="221" t="s">
        <v>262</v>
      </c>
      <c r="AA13" s="205"/>
      <c r="AB13" s="205"/>
      <c r="AC13" s="215"/>
      <c r="AD13" s="225"/>
      <c r="AE13" s="226"/>
      <c r="AF13" s="223"/>
      <c r="AG13" s="223"/>
      <c r="AH13" s="223"/>
      <c r="AI13" s="227"/>
      <c r="AJ13" s="223"/>
      <c r="AK13" s="215"/>
      <c r="AL13" s="215"/>
    </row>
    <row r="14" spans="1:38" ht="55.5" customHeight="1" thickBot="1" x14ac:dyDescent="0.25">
      <c r="A14" s="497"/>
      <c r="B14" s="229" t="s">
        <v>233</v>
      </c>
      <c r="C14" s="230" t="str">
        <f>+'4 MAPA CALOR INHERENTE'!I14</f>
        <v xml:space="preserve">                   </v>
      </c>
      <c r="D14" s="230" t="str">
        <f>+'4 MAPA CALOR INHERENTE'!J14</f>
        <v xml:space="preserve">                   </v>
      </c>
      <c r="E14" s="231" t="str">
        <f>+'4 MAPA CALOR INHERENTE'!K14</f>
        <v xml:space="preserve">                   </v>
      </c>
      <c r="F14" s="232" t="str">
        <f>+'4 MAPA CALOR INHERENTE'!L14</f>
        <v xml:space="preserve">                   </v>
      </c>
      <c r="G14" s="233" t="str">
        <f>+'4 MAPA CALOR INHERENTE'!M14</f>
        <v xml:space="preserve">R1 CIE-1                  </v>
      </c>
      <c r="H14" s="218"/>
      <c r="I14" s="497"/>
      <c r="J14" s="229" t="s">
        <v>233</v>
      </c>
      <c r="K14" s="230" t="str">
        <f>+'6 MAPA CALOR RESIDUAL'!K13</f>
        <v xml:space="preserve">R1 CIE-1                  </v>
      </c>
      <c r="L14" s="230" t="str">
        <f>+'6 MAPA CALOR RESIDUAL'!L13</f>
        <v xml:space="preserve">                   </v>
      </c>
      <c r="M14" s="231" t="str">
        <f>+'6 MAPA CALOR RESIDUAL'!M13</f>
        <v xml:space="preserve">                   </v>
      </c>
      <c r="N14" s="232" t="str">
        <f>+'6 MAPA CALOR RESIDUAL'!N13</f>
        <v xml:space="preserve">                   </v>
      </c>
      <c r="O14" s="233" t="str">
        <f>+'6 MAPA CALOR RESIDUAL'!O13</f>
        <v xml:space="preserve">                   </v>
      </c>
      <c r="P14" s="218"/>
      <c r="Q14" s="580"/>
      <c r="R14" s="234">
        <v>0.2</v>
      </c>
      <c r="S14" s="235" t="s">
        <v>233</v>
      </c>
      <c r="T14" s="230" t="s">
        <v>263</v>
      </c>
      <c r="U14" s="230" t="s">
        <v>263</v>
      </c>
      <c r="V14" s="231" t="s">
        <v>243</v>
      </c>
      <c r="W14" s="232" t="s">
        <v>261</v>
      </c>
      <c r="X14" s="233" t="s">
        <v>262</v>
      </c>
      <c r="AA14" s="205"/>
      <c r="AB14" s="205"/>
      <c r="AC14" s="215"/>
      <c r="AD14" s="225"/>
      <c r="AE14" s="226"/>
      <c r="AF14" s="223"/>
      <c r="AG14" s="223"/>
      <c r="AH14" s="223"/>
      <c r="AI14" s="236"/>
      <c r="AJ14" s="223"/>
      <c r="AK14" s="215"/>
      <c r="AL14" s="215"/>
    </row>
    <row r="15" spans="1:38" x14ac:dyDescent="0.2">
      <c r="A15" s="126"/>
      <c r="B15" s="218"/>
      <c r="C15" s="343"/>
      <c r="D15" s="344"/>
      <c r="E15" s="345"/>
      <c r="F15" s="345"/>
      <c r="G15" s="218"/>
      <c r="H15" s="218"/>
      <c r="I15" s="218"/>
      <c r="J15" s="218"/>
      <c r="K15" s="218"/>
      <c r="L15" s="218"/>
      <c r="M15" s="218"/>
      <c r="N15" s="218"/>
      <c r="O15" s="218"/>
      <c r="P15" s="218"/>
      <c r="AA15" s="205"/>
      <c r="AB15" s="205"/>
      <c r="AC15" s="215"/>
      <c r="AD15" s="225"/>
      <c r="AE15" s="226"/>
      <c r="AF15" s="223"/>
      <c r="AG15" s="223"/>
      <c r="AH15" s="223"/>
      <c r="AI15" s="223"/>
      <c r="AJ15" s="223"/>
      <c r="AK15" s="215"/>
      <c r="AL15" s="215"/>
    </row>
    <row r="16" spans="1:38" ht="25.5" x14ac:dyDescent="0.2">
      <c r="A16" s="126"/>
      <c r="B16" s="218"/>
      <c r="C16" s="343"/>
      <c r="D16" s="344"/>
      <c r="E16" s="345"/>
      <c r="F16" s="345"/>
      <c r="G16" s="218"/>
      <c r="H16" s="218"/>
      <c r="I16" s="218"/>
      <c r="J16" s="218"/>
      <c r="K16" s="218"/>
      <c r="L16" s="218"/>
      <c r="M16" s="218"/>
      <c r="N16" s="218"/>
      <c r="O16" s="218"/>
      <c r="P16" s="218"/>
      <c r="T16" s="237" t="s">
        <v>264</v>
      </c>
      <c r="V16" s="205"/>
      <c r="W16" s="205"/>
      <c r="X16" s="205"/>
      <c r="Y16" s="205"/>
      <c r="Z16" s="205"/>
      <c r="AA16" s="205"/>
      <c r="AB16" s="205"/>
      <c r="AC16" s="215"/>
      <c r="AD16" s="225"/>
      <c r="AE16" s="215"/>
      <c r="AF16" s="226"/>
      <c r="AG16" s="226"/>
      <c r="AH16" s="226"/>
      <c r="AI16" s="226"/>
      <c r="AJ16" s="226"/>
      <c r="AK16" s="215"/>
      <c r="AL16" s="215"/>
    </row>
    <row r="17" spans="1:38" x14ac:dyDescent="0.2">
      <c r="A17" s="126"/>
      <c r="B17" s="218"/>
      <c r="C17" s="343"/>
      <c r="D17" s="344"/>
      <c r="E17" s="345"/>
      <c r="F17" s="345"/>
      <c r="G17" s="218"/>
      <c r="H17" s="218"/>
      <c r="I17" s="218"/>
      <c r="J17" s="218"/>
      <c r="K17" s="218"/>
      <c r="L17" s="218"/>
      <c r="M17" s="218"/>
      <c r="N17" s="218"/>
      <c r="O17" s="218"/>
      <c r="P17" s="218"/>
      <c r="T17" s="238" t="s">
        <v>262</v>
      </c>
      <c r="V17" s="205"/>
      <c r="W17" s="205"/>
      <c r="X17" s="205"/>
      <c r="Y17" s="205"/>
      <c r="Z17" s="205"/>
      <c r="AA17" s="205"/>
      <c r="AB17" s="205"/>
      <c r="AC17" s="215"/>
      <c r="AD17" s="215"/>
      <c r="AE17" s="215"/>
      <c r="AF17" s="223"/>
      <c r="AG17" s="223"/>
      <c r="AH17" s="223"/>
      <c r="AI17" s="223"/>
      <c r="AJ17" s="223"/>
      <c r="AK17" s="215"/>
      <c r="AL17" s="215"/>
    </row>
    <row r="18" spans="1:38" x14ac:dyDescent="0.2">
      <c r="A18" s="126"/>
      <c r="B18" s="218"/>
      <c r="C18" s="343"/>
      <c r="D18" s="344"/>
      <c r="E18" s="345"/>
      <c r="F18" s="345"/>
      <c r="G18" s="218"/>
      <c r="H18" s="218"/>
      <c r="I18" s="218"/>
      <c r="J18" s="218"/>
      <c r="K18" s="218"/>
      <c r="L18" s="218"/>
      <c r="M18" s="218"/>
      <c r="N18" s="218"/>
      <c r="O18" s="218"/>
      <c r="P18" s="218"/>
      <c r="T18" s="220" t="s">
        <v>261</v>
      </c>
      <c r="U18" s="205"/>
      <c r="V18" s="205"/>
      <c r="W18" s="205"/>
      <c r="X18" s="205"/>
      <c r="Y18" s="205"/>
      <c r="Z18" s="205"/>
      <c r="AA18" s="205"/>
      <c r="AB18" s="205"/>
      <c r="AC18" s="215"/>
      <c r="AD18" s="215"/>
      <c r="AE18" s="215"/>
      <c r="AF18" s="223"/>
      <c r="AG18" s="223"/>
      <c r="AH18" s="223"/>
      <c r="AI18" s="223"/>
      <c r="AJ18" s="223"/>
      <c r="AK18" s="215"/>
      <c r="AL18" s="215"/>
    </row>
    <row r="19" spans="1:38" x14ac:dyDescent="0.2">
      <c r="A19" s="126"/>
      <c r="B19" s="218"/>
      <c r="C19" s="343"/>
      <c r="D19" s="344"/>
      <c r="E19" s="345"/>
      <c r="F19" s="345"/>
      <c r="G19" s="218"/>
      <c r="H19" s="218"/>
      <c r="I19" s="218"/>
      <c r="J19" s="218"/>
      <c r="K19" s="218"/>
      <c r="L19" s="218"/>
      <c r="M19" s="218"/>
      <c r="N19" s="218"/>
      <c r="O19" s="218"/>
      <c r="P19" s="218"/>
      <c r="S19" s="239"/>
      <c r="T19" s="224" t="s">
        <v>243</v>
      </c>
      <c r="U19" s="239"/>
      <c r="V19" s="239"/>
      <c r="W19" s="239"/>
      <c r="X19" s="239"/>
      <c r="Y19" s="239"/>
      <c r="Z19" s="239"/>
      <c r="AA19" s="239"/>
      <c r="AB19" s="239"/>
      <c r="AC19" s="215"/>
      <c r="AD19" s="215"/>
      <c r="AE19" s="240"/>
      <c r="AF19" s="240"/>
      <c r="AG19" s="240"/>
      <c r="AH19" s="240"/>
      <c r="AI19" s="240"/>
      <c r="AJ19" s="240"/>
      <c r="AK19" s="215"/>
      <c r="AL19" s="215"/>
    </row>
    <row r="20" spans="1:38" x14ac:dyDescent="0.2">
      <c r="A20" s="126"/>
      <c r="B20" s="218"/>
      <c r="C20" s="343"/>
      <c r="D20" s="344"/>
      <c r="E20" s="345"/>
      <c r="F20" s="345"/>
      <c r="G20" s="218"/>
      <c r="H20" s="218"/>
      <c r="I20" s="218"/>
      <c r="J20" s="218"/>
      <c r="K20" s="218"/>
      <c r="L20" s="218"/>
      <c r="M20" s="218"/>
      <c r="N20" s="218"/>
      <c r="O20" s="218"/>
      <c r="P20" s="218"/>
      <c r="S20" s="239"/>
      <c r="T20" s="228" t="s">
        <v>263</v>
      </c>
      <c r="AA20" s="239"/>
      <c r="AB20" s="239"/>
      <c r="AC20" s="215"/>
      <c r="AD20" s="215"/>
      <c r="AE20" s="215"/>
      <c r="AF20" s="223"/>
      <c r="AG20" s="223"/>
      <c r="AH20" s="223"/>
      <c r="AI20" s="223"/>
      <c r="AJ20" s="223"/>
      <c r="AK20" s="215"/>
      <c r="AL20" s="215"/>
    </row>
    <row r="21" spans="1:38" x14ac:dyDescent="0.2">
      <c r="A21" s="126"/>
      <c r="B21" s="218"/>
      <c r="C21" s="343"/>
      <c r="D21" s="344"/>
      <c r="E21" s="345"/>
      <c r="F21" s="345"/>
      <c r="G21" s="218"/>
      <c r="H21" s="218"/>
      <c r="I21" s="218"/>
      <c r="J21" s="218"/>
      <c r="K21" s="218"/>
      <c r="L21" s="218"/>
      <c r="M21" s="218"/>
      <c r="N21" s="218"/>
      <c r="O21" s="218"/>
      <c r="P21" s="218"/>
      <c r="Q21" s="241"/>
      <c r="R21" s="241"/>
      <c r="S21" s="239"/>
      <c r="AA21" s="239"/>
      <c r="AB21" s="239"/>
      <c r="AC21" s="215"/>
      <c r="AD21" s="215"/>
      <c r="AE21" s="215"/>
      <c r="AF21" s="223"/>
      <c r="AG21" s="223"/>
      <c r="AH21" s="223"/>
      <c r="AI21" s="223"/>
      <c r="AJ21" s="223"/>
      <c r="AK21" s="215"/>
      <c r="AL21" s="215"/>
    </row>
    <row r="22" spans="1:38" x14ac:dyDescent="0.2">
      <c r="A22" s="126"/>
      <c r="B22" s="218"/>
      <c r="C22" s="343"/>
      <c r="D22" s="344"/>
      <c r="E22" s="345"/>
      <c r="F22" s="345"/>
      <c r="G22" s="218"/>
      <c r="H22" s="218"/>
      <c r="I22" s="218"/>
      <c r="J22" s="218"/>
      <c r="K22" s="218"/>
      <c r="L22" s="218"/>
      <c r="M22" s="218"/>
      <c r="N22" s="218"/>
      <c r="O22" s="218"/>
      <c r="P22" s="218"/>
      <c r="Q22" s="241"/>
      <c r="R22" s="241"/>
      <c r="S22" s="242"/>
      <c r="AA22" s="239"/>
      <c r="AB22" s="239"/>
      <c r="AC22" s="215"/>
      <c r="AD22" s="236"/>
      <c r="AE22" s="236"/>
      <c r="AF22" s="236"/>
      <c r="AG22" s="236"/>
      <c r="AH22" s="236"/>
      <c r="AI22" s="236"/>
      <c r="AJ22" s="223"/>
      <c r="AK22" s="215"/>
      <c r="AL22" s="215"/>
    </row>
    <row r="23" spans="1:38" x14ac:dyDescent="0.2">
      <c r="A23" s="126"/>
      <c r="B23" s="218"/>
      <c r="C23" s="343"/>
      <c r="D23" s="344"/>
      <c r="E23" s="345"/>
      <c r="F23" s="345"/>
      <c r="G23" s="218"/>
      <c r="H23" s="218"/>
      <c r="I23" s="218"/>
      <c r="J23" s="218"/>
      <c r="K23" s="218"/>
      <c r="L23" s="218"/>
      <c r="M23" s="218"/>
      <c r="N23" s="218"/>
      <c r="O23" s="218"/>
      <c r="P23" s="218"/>
      <c r="Q23" s="241"/>
      <c r="R23" s="241"/>
      <c r="AC23" s="215"/>
      <c r="AD23" s="243"/>
      <c r="AE23" s="243"/>
      <c r="AF23" s="243"/>
      <c r="AG23" s="243"/>
      <c r="AH23" s="243"/>
      <c r="AI23" s="243"/>
      <c r="AJ23" s="223"/>
      <c r="AK23" s="215"/>
      <c r="AL23" s="215"/>
    </row>
    <row r="24" spans="1:38" x14ac:dyDescent="0.2">
      <c r="A24" s="126"/>
      <c r="B24" s="218"/>
      <c r="C24" s="343"/>
      <c r="D24" s="344"/>
      <c r="E24" s="345"/>
      <c r="F24" s="345"/>
      <c r="G24" s="218"/>
      <c r="H24" s="218"/>
      <c r="I24" s="218"/>
      <c r="J24" s="218"/>
      <c r="K24" s="218"/>
      <c r="L24" s="218"/>
      <c r="M24" s="218"/>
      <c r="N24" s="218"/>
      <c r="O24" s="218"/>
      <c r="P24" s="218"/>
      <c r="Q24" s="241"/>
      <c r="R24" s="241"/>
      <c r="AC24" s="215"/>
      <c r="AD24" s="236"/>
      <c r="AE24" s="236"/>
      <c r="AF24" s="236"/>
      <c r="AG24" s="236"/>
      <c r="AH24" s="236"/>
      <c r="AI24" s="236"/>
      <c r="AJ24" s="223"/>
      <c r="AK24" s="215"/>
      <c r="AL24" s="215"/>
    </row>
    <row r="25" spans="1:38" x14ac:dyDescent="0.2">
      <c r="A25" s="126"/>
      <c r="B25" s="218"/>
      <c r="C25" s="343"/>
      <c r="D25" s="344"/>
      <c r="E25" s="345"/>
      <c r="F25" s="345"/>
      <c r="G25" s="218"/>
      <c r="H25" s="218"/>
      <c r="I25" s="218"/>
      <c r="J25" s="218"/>
      <c r="K25" s="218"/>
      <c r="L25" s="218"/>
      <c r="M25" s="218"/>
      <c r="N25" s="218"/>
      <c r="O25" s="218"/>
      <c r="P25" s="218"/>
      <c r="AC25" s="215"/>
      <c r="AD25" s="236"/>
      <c r="AE25" s="236"/>
      <c r="AF25" s="236"/>
      <c r="AG25" s="236"/>
      <c r="AH25" s="236"/>
      <c r="AI25" s="236"/>
      <c r="AJ25" s="223"/>
      <c r="AK25" s="215"/>
      <c r="AL25" s="215"/>
    </row>
    <row r="26" spans="1:38" x14ac:dyDescent="0.25">
      <c r="A26" s="126"/>
      <c r="B26" s="218"/>
      <c r="C26" s="343"/>
      <c r="D26" s="344"/>
      <c r="E26" s="345"/>
      <c r="F26" s="345"/>
      <c r="G26" s="218"/>
      <c r="H26" s="218"/>
      <c r="I26" s="218"/>
      <c r="J26" s="218"/>
      <c r="K26" s="218"/>
      <c r="L26" s="218"/>
      <c r="M26" s="218"/>
      <c r="N26" s="218"/>
      <c r="O26" s="218"/>
      <c r="P26" s="218"/>
    </row>
    <row r="27" spans="1:38" x14ac:dyDescent="0.25">
      <c r="A27" s="126"/>
      <c r="B27" s="218"/>
      <c r="C27" s="343"/>
      <c r="D27" s="344"/>
      <c r="E27" s="345"/>
      <c r="F27" s="345"/>
      <c r="G27" s="218"/>
      <c r="H27" s="218"/>
      <c r="I27" s="218"/>
      <c r="J27" s="218"/>
      <c r="K27" s="218"/>
      <c r="L27" s="218"/>
      <c r="M27" s="218"/>
      <c r="N27" s="218"/>
      <c r="O27" s="218"/>
      <c r="P27" s="218"/>
    </row>
    <row r="28" spans="1:38" x14ac:dyDescent="0.25">
      <c r="A28" s="126"/>
      <c r="B28" s="218"/>
      <c r="C28" s="343"/>
      <c r="D28" s="344"/>
      <c r="E28" s="345"/>
      <c r="F28" s="345"/>
      <c r="G28" s="218"/>
      <c r="H28" s="218"/>
      <c r="I28" s="218"/>
      <c r="J28" s="218"/>
      <c r="K28" s="218"/>
      <c r="L28" s="218"/>
      <c r="M28" s="218"/>
      <c r="N28" s="218"/>
      <c r="O28" s="218"/>
      <c r="P28" s="218"/>
    </row>
    <row r="29" spans="1:38" x14ac:dyDescent="0.25">
      <c r="A29" s="126"/>
      <c r="B29" s="218"/>
      <c r="C29" s="343"/>
      <c r="D29" s="344"/>
      <c r="E29" s="345"/>
      <c r="F29" s="345"/>
      <c r="G29" s="218"/>
      <c r="H29" s="218"/>
      <c r="I29" s="218"/>
      <c r="J29" s="218"/>
      <c r="K29" s="218"/>
      <c r="L29" s="218"/>
      <c r="M29" s="218"/>
      <c r="N29" s="218"/>
      <c r="O29" s="218"/>
      <c r="P29" s="218"/>
    </row>
    <row r="30" spans="1:38" ht="14.45"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39"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2:36" ht="19.5" customHeight="1" x14ac:dyDescent="0.25">
      <c r="B33" s="125"/>
      <c r="D33" s="125"/>
      <c r="G33" s="125"/>
      <c r="H33" s="125"/>
      <c r="I33" s="125"/>
      <c r="J33" s="125"/>
      <c r="K33" s="125"/>
      <c r="L33" s="125"/>
      <c r="M33" s="125"/>
      <c r="N33" s="125"/>
      <c r="O33" s="125"/>
      <c r="P33" s="125"/>
      <c r="AA33" s="126"/>
      <c r="AB33" s="126"/>
      <c r="AC33" s="126"/>
      <c r="AD33" s="126"/>
      <c r="AE33" s="126"/>
      <c r="AF33" s="125"/>
      <c r="AG33" s="125"/>
      <c r="AH33" s="125"/>
      <c r="AI33" s="125"/>
      <c r="AJ33" s="125"/>
    </row>
    <row r="34" spans="2:36" ht="19.5" customHeight="1" x14ac:dyDescent="0.25">
      <c r="B34" s="125"/>
      <c r="D34" s="125"/>
      <c r="G34" s="125"/>
      <c r="H34" s="125"/>
      <c r="I34" s="125"/>
      <c r="J34" s="125"/>
      <c r="K34" s="125"/>
      <c r="L34" s="125"/>
      <c r="M34" s="125"/>
      <c r="N34" s="125"/>
      <c r="O34" s="125"/>
      <c r="P34" s="125"/>
      <c r="AA34" s="126"/>
      <c r="AB34" s="126"/>
      <c r="AC34" s="126"/>
      <c r="AD34" s="126"/>
      <c r="AE34" s="126"/>
      <c r="AF34" s="125"/>
      <c r="AG34" s="125"/>
      <c r="AH34" s="125"/>
      <c r="AI34" s="125"/>
      <c r="AJ34" s="125"/>
    </row>
    <row r="35" spans="2:36" ht="19.5" customHeight="1" x14ac:dyDescent="0.25">
      <c r="B35" s="125"/>
      <c r="D35" s="125"/>
      <c r="G35" s="125"/>
      <c r="H35" s="125"/>
      <c r="I35" s="125"/>
      <c r="J35" s="125"/>
      <c r="K35" s="125"/>
      <c r="L35" s="125"/>
      <c r="M35" s="125"/>
      <c r="N35" s="125"/>
      <c r="O35" s="125"/>
      <c r="P35" s="125"/>
      <c r="AA35" s="126"/>
      <c r="AB35" s="126"/>
      <c r="AC35" s="126"/>
      <c r="AD35" s="126"/>
      <c r="AE35" s="126"/>
      <c r="AF35" s="125"/>
      <c r="AG35" s="125"/>
      <c r="AH35" s="125"/>
      <c r="AI35" s="125"/>
      <c r="AJ35" s="125"/>
    </row>
    <row r="36" spans="2:36" ht="19.5" customHeight="1" x14ac:dyDescent="0.25">
      <c r="B36" s="125"/>
      <c r="D36" s="125"/>
      <c r="G36" s="125"/>
      <c r="H36" s="125"/>
      <c r="I36" s="125"/>
      <c r="J36" s="125"/>
      <c r="K36" s="125"/>
      <c r="L36" s="125"/>
      <c r="M36" s="125"/>
      <c r="N36" s="125"/>
      <c r="O36" s="125"/>
      <c r="P36" s="125"/>
      <c r="AA36" s="126"/>
      <c r="AB36" s="126"/>
      <c r="AC36" s="126"/>
      <c r="AD36" s="126"/>
      <c r="AE36" s="126"/>
      <c r="AF36" s="125"/>
      <c r="AG36" s="125"/>
      <c r="AH36" s="125"/>
      <c r="AI36" s="125"/>
      <c r="AJ36" s="125"/>
    </row>
    <row r="37" spans="2:36" x14ac:dyDescent="0.25"/>
    <row r="38" spans="2:36" x14ac:dyDescent="0.25"/>
    <row r="39" spans="2:36" x14ac:dyDescent="0.25"/>
    <row r="40" spans="2:36" x14ac:dyDescent="0.25"/>
    <row r="41" spans="2:36" x14ac:dyDescent="0.25"/>
    <row r="42" spans="2:36" x14ac:dyDescent="0.25"/>
    <row r="43" spans="2:36" x14ac:dyDescent="0.25"/>
    <row r="44" spans="2:36" x14ac:dyDescent="0.25"/>
    <row r="45" spans="2:36" x14ac:dyDescent="0.25"/>
    <row r="46" spans="2:36" x14ac:dyDescent="0.25"/>
    <row r="47" spans="2:36" x14ac:dyDescent="0.25"/>
    <row r="48" spans="2:3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sheetData>
  <sheetProtection sheet="1" formatCells="0" formatColumns="0" formatRows="0" sort="0" autoFilter="0" pivotTables="0"/>
  <dataConsolidate/>
  <mergeCells count="13">
    <mergeCell ref="I10:I14"/>
    <mergeCell ref="Q10:Q14"/>
    <mergeCell ref="A7:G7"/>
    <mergeCell ref="C8:G8"/>
    <mergeCell ref="A10:A14"/>
    <mergeCell ref="B1:D2"/>
    <mergeCell ref="A1:A2"/>
    <mergeCell ref="I7:O7"/>
    <mergeCell ref="T7:X7"/>
    <mergeCell ref="K8:O8"/>
    <mergeCell ref="B4:D4"/>
    <mergeCell ref="B5:D5"/>
    <mergeCell ref="E1:F1"/>
  </mergeCells>
  <conditionalFormatting sqref="D15:E29">
    <cfRule type="cellIs" dxfId="17" priority="1" operator="equal">
      <formula>$S$14</formula>
    </cfRule>
    <cfRule type="cellIs" dxfId="16" priority="2" operator="equal">
      <formula>$S$13</formula>
    </cfRule>
    <cfRule type="cellIs" dxfId="15" priority="3" operator="equal">
      <formula>$S$12</formula>
    </cfRule>
    <cfRule type="cellIs" dxfId="14" priority="4" operator="equal">
      <formula>$S$11</formula>
    </cfRule>
    <cfRule type="cellIs" dxfId="13" priority="5" operator="equal">
      <formula>$S$10</formula>
    </cfRule>
  </conditionalFormatting>
  <conditionalFormatting sqref="F15:F29">
    <cfRule type="cellIs" dxfId="12" priority="6" operator="equal">
      <formula>$T$9</formula>
    </cfRule>
    <cfRule type="cellIs" dxfId="11" priority="7" operator="equal">
      <formula>$U$9</formula>
    </cfRule>
    <cfRule type="cellIs" dxfId="10" priority="8" operator="equal">
      <formula>$V$9</formula>
    </cfRule>
    <cfRule type="cellIs" dxfId="9" priority="9" operator="equal">
      <formula>$W$9</formula>
    </cfRule>
    <cfRule type="cellIs" dxfId="8" priority="10" operator="equal">
      <formula>$X$9</formula>
    </cfRule>
  </conditionalFormatting>
  <conditionalFormatting sqref="G15:G29">
    <cfRule type="cellIs" dxfId="7" priority="16" operator="equal">
      <formula>$T$17</formula>
    </cfRule>
    <cfRule type="cellIs" dxfId="6" priority="17" operator="equal">
      <formula>$T$18</formula>
    </cfRule>
    <cfRule type="cellIs" dxfId="5" priority="18" operator="equal">
      <formula>$T$19</formula>
    </cfRule>
    <cfRule type="cellIs" dxfId="4"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4D0167-1D94-443D-9441-36E43987C786}">
  <ds:schemaRefs>
    <ds:schemaRef ds:uri="http://purl.org/dc/terms/"/>
    <ds:schemaRef ds:uri="cadaebf9-c45c-4928-a835-b6d2640c562f"/>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8db8e2-9e38-4af2-b3f2-f3ede193e57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6957C31-191E-418B-87E7-1B7431F1D449}">
  <ds:schemaRefs>
    <ds:schemaRef ds:uri="http://schemas.microsoft.com/sharepoint/v3/contenttype/forms"/>
  </ds:schemaRefs>
</ds:datastoreItem>
</file>

<file path=customXml/itemProps3.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24</vt:i4>
      </vt:variant>
    </vt:vector>
  </HeadingPairs>
  <TitlesOfParts>
    <vt:vector size="35" baseType="lpstr">
      <vt:lpstr>1 INSTRUCTIVO</vt:lpstr>
      <vt:lpstr>2 CONTEXTO E IDENTIFICACIÓN</vt:lpstr>
      <vt:lpstr>11 FORMULAS</vt:lpstr>
      <vt:lpstr>3 PROBABIL E IMPACTO INHERENTE</vt:lpstr>
      <vt:lpstr>4 MAPA CALOR INHERENTE</vt:lpstr>
      <vt:lpstr>5 VALORACIÓN CONTROL PROBAB.</vt:lpstr>
      <vt:lpstr>5 VALORACIÓN CONTROL IMPACTO</vt:lpstr>
      <vt:lpstr>6 MAPA CALOR RESIDUAL</vt:lpstr>
      <vt:lpstr>7 MAPA CALOR INHEREN Y RESIDUAL</vt:lpstr>
      <vt:lpstr>8 PEFIL RIESGO DEL PROCESO</vt:lpstr>
      <vt:lpstr>10 CONTROL DE CAMBIOS</vt:lpstr>
      <vt:lpstr>Afectación_Económica</vt:lpstr>
      <vt:lpstr>'10 CONTROL DE CAMBIOS'!Área_de_impresión</vt:lpstr>
      <vt:lpstr>'3 PROBABIL E IMPACTO INHERENTE'!Área_de_impresión</vt:lpstr>
      <vt:lpstr>E_Relaciones_Laborales</vt:lpstr>
      <vt:lpstr>'5 VALORACIÓN CONTROL IMPACTO'!Ejecución_administración_de_procesos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Reputacional</vt:lpstr>
      <vt:lpstr>Seguridad_Información</vt:lpstr>
      <vt:lpstr>Talento_Humano</vt:lpstr>
      <vt:lpstr>Tecnología</vt:lpstr>
      <vt:lpstr>Tipo</vt:lpstr>
      <vt:lpstr>'2 CONTEXTO E IDENTIFICACIÓN'!Títulos_a_imprimir</vt:lpstr>
      <vt:lpstr>'3 PROBABIL E IMPACTO INHERENTE'!Títulos_a_imprimir</vt:lpstr>
      <vt:lpstr>'5 VALORACIÓN CONTROL IMPACTO'!Títulos_a_imprimir</vt:lpstr>
      <vt:lpstr>'5 VALORACIÓN CONTROL PROBAB.'!Títulos_a_imprimir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Jilmar Andres Hernandez Chaparro</cp:lastModifiedBy>
  <cp:revision/>
  <dcterms:created xsi:type="dcterms:W3CDTF">2006-09-16T00:00:00Z</dcterms:created>
  <dcterms:modified xsi:type="dcterms:W3CDTF">2026-05-27T19:41:40Z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